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аблица 1" sheetId="1" r:id="rId1"/>
    <sheet name="Лист1" sheetId="2" state="hidden" r:id="rId2"/>
    <sheet name="таблицы 2-5" sheetId="3" r:id="rId3"/>
  </sheets>
  <definedNames>
    <definedName name="_xlnm.Print_Area" localSheetId="0">'таблица 1'!$A$1:$U$50</definedName>
  </definedNames>
  <calcPr fullCalcOnLoad="1"/>
</workbook>
</file>

<file path=xl/sharedStrings.xml><?xml version="1.0" encoding="utf-8"?>
<sst xmlns="http://schemas.openxmlformats.org/spreadsheetml/2006/main" count="263" uniqueCount="127">
  <si>
    <t>№ пп</t>
  </si>
  <si>
    <t>Наименование хозяйствующего субъекта с указанием его организационно-правовой формы</t>
  </si>
  <si>
    <t>ИНН</t>
  </si>
  <si>
    <t>ОГРН</t>
  </si>
  <si>
    <t>форма собственности</t>
  </si>
  <si>
    <t xml:space="preserve">Сведения о составе группы лиц </t>
  </si>
  <si>
    <t xml:space="preserve">Порядковый номер хозяйствующего субъекта, с которым данное лицо, входит в одну группу лиц </t>
  </si>
  <si>
    <t>Код основания</t>
  </si>
  <si>
    <t>количество многоквартирных домов, находящихся в управлении шт.</t>
  </si>
  <si>
    <t xml:space="preserve">в процентах от общего объема жилищного фонда </t>
  </si>
  <si>
    <t>частная</t>
  </si>
  <si>
    <t>ООО УК Ижтехсервис</t>
  </si>
  <si>
    <t>ООО УК Кама</t>
  </si>
  <si>
    <t>ООО УК Ижкомцентр</t>
  </si>
  <si>
    <t>ООО Аргон-Сервис</t>
  </si>
  <si>
    <t>ООО Ареола</t>
  </si>
  <si>
    <t>АНО Домоуправа Товариществ собственников жилья</t>
  </si>
  <si>
    <t>ООО УК Ремонтная жилищная компания</t>
  </si>
  <si>
    <t>ООО УК Вест-Снаб</t>
  </si>
  <si>
    <t>ООО УК "Авторемзавод-Индустриальный"</t>
  </si>
  <si>
    <t>ООО Управдом Плюс</t>
  </si>
  <si>
    <t>ООО УК Кедр</t>
  </si>
  <si>
    <t>ООО Ростверк</t>
  </si>
  <si>
    <t>ООО УК Коммунальщик</t>
  </si>
  <si>
    <t>муниципальная</t>
  </si>
  <si>
    <t>государственная</t>
  </si>
  <si>
    <t>ООО Сити-Сервис</t>
  </si>
  <si>
    <t>ООО УК Доверие</t>
  </si>
  <si>
    <t>ООО УК Мегаполис</t>
  </si>
  <si>
    <t>ООО УК Колтома</t>
  </si>
  <si>
    <t>ООО УК Рельеф</t>
  </si>
  <si>
    <t>ООО УК - Азалия, управление жилищным фондом</t>
  </si>
  <si>
    <t>ООО УК Централь</t>
  </si>
  <si>
    <t>Итого</t>
  </si>
  <si>
    <t>CR3</t>
  </si>
  <si>
    <t>HHI</t>
  </si>
  <si>
    <t>426000, УР, г. Ижевск, ул. Молодежная, 15; Кутдузов Р.Н.; (3412)36-40-77</t>
  </si>
  <si>
    <t>* - данные представлены хозяйствующими субъектами</t>
  </si>
  <si>
    <t>ООО УК Инвестпроект</t>
  </si>
  <si>
    <r>
      <t>тыс.м</t>
    </r>
    <r>
      <rPr>
        <vertAlign val="superscript"/>
        <sz val="8.5"/>
        <rFont val="Times New Roman"/>
        <family val="1"/>
      </rPr>
      <t>2</t>
    </r>
  </si>
  <si>
    <t>ООО "УК "Аспэк-Мастер"</t>
  </si>
  <si>
    <t>426000, УР, г. Ижевск, ул. Чугуевского, 9; тел (3412)90-55-05</t>
  </si>
  <si>
    <t xml:space="preserve">юридический  адрес, местонахождение, телефон,  </t>
  </si>
  <si>
    <t>ООО УК "ЖРП-8"</t>
  </si>
  <si>
    <t>426060, УР, г. Ижевск, ул. Буммашевская, 38; тел. (3412)44-78-34</t>
  </si>
  <si>
    <t>ООО УК "Родник"</t>
  </si>
  <si>
    <t>426006, УР, г. Ижевск, ул. Баранова, 81; тел. (3412)54-62-30</t>
  </si>
  <si>
    <t>ООО "Уралопторг-ЖРП"</t>
  </si>
  <si>
    <t>426067, УР, г. Ижевск, ул. Т. Барамзиной, 84;  тел. (3412)21-78-95</t>
  </si>
  <si>
    <t>Объем (доля) жилищного фонда, находящегося в управлении хозяйствующими субъектами на 31.12.2011г.</t>
  </si>
  <si>
    <t>Объем (доля) жилищного фонда, находящегося в управлении хозяйствующими субъектами на 31.12.2012г.</t>
  </si>
  <si>
    <t>Объем (доля) жилищного фонда, находящегося в управлении хозяйствующими субъектами на 31.03.2013г.</t>
  </si>
  <si>
    <t>ООО "Спектр"</t>
  </si>
  <si>
    <t>426063, УР, г. Ижевск, пр. Дзержинского, 2; тел. 27-01-53</t>
  </si>
  <si>
    <t>426053, УР, г. Ижевск, ул. Салютовская, 27; тел. (3412) 61-41-07</t>
  </si>
  <si>
    <t>426006, УР, г. Ижевск, ул. Клубная, д. 70, корп. 5; тел. (3412) 61-58-92</t>
  </si>
  <si>
    <t>426068, УР, г. Ижевск, ул. Барышникова, 71; тел. (3412)21-37-14</t>
  </si>
  <si>
    <t>426000, УР, г. Ижевск, ул. Удмуртская, 163; тел. (3412) 66-53-14, 64-20-86</t>
  </si>
  <si>
    <t>426000, УР, г. Ижевск, ул. Пушкинская 223а; ул. Владивостокская, 1а, тел. (3412)45-41-15</t>
  </si>
  <si>
    <t>ООО УК в ЖКХ г. Ижевска-Авангард</t>
  </si>
  <si>
    <t>426000, УР, г. Ижевск, ул. Металлистов, д. 39;  тел. (3412)59-89-79</t>
  </si>
  <si>
    <t>426000, УР, г. Ижевск, ул. Удмуртская, 155;  тел. (3412) 52-96-12</t>
  </si>
  <si>
    <t>426000, УР, г. Ижевск, ул. Гагарина, д. 37; ; тел. (3412)66-82-22</t>
  </si>
  <si>
    <t>ООО "УК "Жилищно-ремонтное предприятие - Мастер</t>
  </si>
  <si>
    <t>426006, УР, г. Ижевск, ул. Заречное шоссе, 39; тел. (3412)54-96-75</t>
  </si>
  <si>
    <t>ООО "Единая УК"</t>
  </si>
  <si>
    <t>426075, УР, г. Ижевск, ул. Союзная, 37а, тел. 36-40-77</t>
  </si>
  <si>
    <t>426053, УР, г. Ижевск, ул. Ворошилова, 79б; тел. (3412)46-47-41</t>
  </si>
  <si>
    <t>426000, УР, г. Ижевск, ул. Кирова, д. 108а, тел. (3412)43-41-84</t>
  </si>
  <si>
    <t>ООО Ижевская управляющая компания</t>
  </si>
  <si>
    <t>426069, УР, г. Ижевск, ул. Песочная, д. 12А; тел. (3412)94-24-50</t>
  </si>
  <si>
    <t>ООО "Управляющая компания "Италмас"</t>
  </si>
  <si>
    <t>426028, УР, г. Ижевск, ул. Маяковского, 41, тел. 50-60-62</t>
  </si>
  <si>
    <t>ООО "Коммус"</t>
  </si>
  <si>
    <t>426039, УР, г. Ижевск, ул. Воткинское шоссе, 2а стр.1, тел. 443-442</t>
  </si>
  <si>
    <t>ООО "Управляющая компания "Жилфонд"</t>
  </si>
  <si>
    <t>426000, УР, г. Ижевск, ул. Нижняя, 18, тел. 59-43-60</t>
  </si>
  <si>
    <t>МУП г. Ижевска "Муниципальная управляющая компания - Спецдомоуправление"</t>
  </si>
  <si>
    <t>426053, г. Ижевск, ул. Ворошилова, 63а, тел. 46-56-46</t>
  </si>
  <si>
    <t>ООО "Аргон 19"</t>
  </si>
  <si>
    <t>426028, УР, г. Ижевск, ул. Пойма, 91 стр. 4; 426072, УР, г. Ижевск, ул. Молодежная, 6, тел. 366-933</t>
  </si>
  <si>
    <t>426054, УР, г. Ижевск, ул. Школьная, д. 53а;  тел. (3412)58-39-89</t>
  </si>
  <si>
    <t>426000, УР, г. Ижевск, ул. К. Маркса, д. 437, оф. 211; тел. (3412)42-75-14</t>
  </si>
  <si>
    <t>426075, УР, г. Ижевск, ул. Камбарская, 29; тел. (3412)68-63-95</t>
  </si>
  <si>
    <t>Пермский край, г. Чайковский, ул. Советская, 1/15,  тел. (3412) 36-42-76</t>
  </si>
  <si>
    <t>426011, УР, г. Ижевск, ул. 10 лет Октября, д. 19; (3412)40-40-16</t>
  </si>
  <si>
    <t>ООО "Рапит-Стройсервис"</t>
  </si>
  <si>
    <t>426039, УР, г. Ижевск, ул. 9 Января, 185а, г. Ижевск, ул. Тверская, 42, тел. 54-49-79</t>
  </si>
  <si>
    <t>426006, УР, г. Ижевск, ул. Клубная, 23-104; 426019, УР, г. Ижевск, ул. Нагорная, 32, офис 201А, тел74-29-74</t>
  </si>
  <si>
    <t>426000, УР, г. Ижевск, ул. Пушкинская, 254; тел. 313-300, 936-787</t>
  </si>
  <si>
    <t>426003, УР, г. Ижевск, ул. Красноармейская, 73;  тел. (3412)90-46-91</t>
  </si>
  <si>
    <t>426000, УР, г. Ижевск, ул. К. Маркса, 250; тел. (3412)42-46-34</t>
  </si>
  <si>
    <t>ООО "Гронада Групп"</t>
  </si>
  <si>
    <t>426003, УР, г. Ижевск, ул, В. Сивкова, 12, тел. 68-38-38</t>
  </si>
  <si>
    <t>ООО УК ЖРП "Сервис"</t>
  </si>
  <si>
    <t>426052, УР, г. Ижевск, ул. 3-я Тверская, 5; тел. (3412) 54-41-15, 47-32-85</t>
  </si>
  <si>
    <t>Филиал "ЖКУ №826" ФГУП "ГУССТ №8 при Спецстрое России"</t>
  </si>
  <si>
    <t>426076, УР, г. Ижевск, ул. Пушкинская, 148; 426063, г. Ижевск, ул. Орджоникидзе, 2, тел. 68-16-11</t>
  </si>
  <si>
    <t>426039, УР, г. Ижевск, ул. Буммашевская, 5; ул. Сабурова, 25, тел. (3412) 904-596</t>
  </si>
  <si>
    <t>ООО "Управляющая компания "Капитал Резерв"</t>
  </si>
  <si>
    <t>426053, УР, г. Ижевск, ул. Ворошилова, 37а, тел. 908-505</t>
  </si>
  <si>
    <t>Таблица 1. Состав хозяйствующих субъектов, оказывающих услуги по управлению многоквартирными домами</t>
  </si>
  <si>
    <t>426000, УР, г. Ижевск, ул. Молодежная, 15, тел. (3412)78-30-68, 36-97-05</t>
  </si>
  <si>
    <t>426000, УР, г. Ижевск, ул. Труда, 48; ул. Петрова, 43, корп. 1, цоколь, тел. (3412)94-70-03, 97-70-04</t>
  </si>
  <si>
    <t>Непосредственное управление</t>
  </si>
  <si>
    <t>ТСЖ</t>
  </si>
  <si>
    <t xml:space="preserve">Управляющая организация </t>
  </si>
  <si>
    <t>Способ управления не выбран (не реализован)</t>
  </si>
  <si>
    <t>Всего:</t>
  </si>
  <si>
    <t>всего</t>
  </si>
  <si>
    <t>в том числе, выбранная на общем собрании</t>
  </si>
  <si>
    <t>в том числе, выбранная по результатам конкурса</t>
  </si>
  <si>
    <t>в том числе, управление осуществляется организацией, назначенной органами государственной власти или ОМСУ</t>
  </si>
  <si>
    <t>в процентах от общего количества многоквартирных домов</t>
  </si>
  <si>
    <t>в процентах от общего объема жилищного фонда</t>
  </si>
  <si>
    <t>Количество многоквартирных домов, шт</t>
  </si>
  <si>
    <t>объем жилищного фонда, тыс. м2</t>
  </si>
  <si>
    <t xml:space="preserve">город Ижевск </t>
  </si>
  <si>
    <t>город Ижевск</t>
  </si>
  <si>
    <t>* - данные представлены Администрацией г. Ижевска</t>
  </si>
  <si>
    <t>Таблица 4. Распределение многоквартирных домов по способам управления (в процентном соотношении)*</t>
  </si>
  <si>
    <t>на 31 декабря 2011 года</t>
  </si>
  <si>
    <t>Таблица 5. Распределение многоквартирных домов по способам управления (в процентном соотношении)*</t>
  </si>
  <si>
    <t>на 31 декабря 2012 года</t>
  </si>
  <si>
    <t>Таблица 3. Распределение жилищного фонда (многоквартиных домов) по способам управления *</t>
  </si>
  <si>
    <t>Таблица 2. Распределение жилищного фонда (многоквартиных домов) по способам управления *</t>
  </si>
  <si>
    <t>ООО УК в ЖКХ "Тепло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</si>
</sst>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9"/>
      <name val="Times New Roman"/>
      <family val="1"/>
    </font>
    <font>
      <b/>
      <sz val="8.5"/>
      <name val="Times New Roman"/>
      <family val="1"/>
    </font>
    <font>
      <sz val="8.5"/>
      <name val="Arial Cyr"/>
      <family val="2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24" borderId="0" xfId="0" applyFont="1" applyFill="1" applyAlignment="1">
      <alignment horizontal="center" vertical="top" wrapText="1"/>
    </xf>
    <xf numFmtId="0" fontId="19" fillId="24" borderId="0" xfId="0" applyFont="1" applyFill="1" applyAlignment="1">
      <alignment vertical="top" wrapText="1"/>
    </xf>
    <xf numFmtId="0" fontId="19" fillId="24" borderId="0" xfId="0" applyFont="1" applyFill="1" applyAlignment="1">
      <alignment wrapText="1"/>
    </xf>
    <xf numFmtId="0" fontId="20" fillId="24" borderId="0" xfId="0" applyFont="1" applyFill="1" applyAlignment="1">
      <alignment wrapText="1"/>
    </xf>
    <xf numFmtId="0" fontId="19" fillId="25" borderId="0" xfId="0" applyFont="1" applyFill="1" applyAlignment="1">
      <alignment wrapText="1"/>
    </xf>
    <xf numFmtId="0" fontId="19" fillId="26" borderId="0" xfId="0" applyFont="1" applyFill="1" applyAlignment="1">
      <alignment horizontal="center" vertical="center" wrapText="1"/>
    </xf>
    <xf numFmtId="0" fontId="20" fillId="27" borderId="0" xfId="0" applyFont="1" applyFill="1" applyAlignment="1">
      <alignment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165" fontId="23" fillId="27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6" borderId="0" xfId="0" applyFont="1" applyFill="1" applyAlignment="1">
      <alignment/>
    </xf>
    <xf numFmtId="0" fontId="22" fillId="26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wrapText="1"/>
    </xf>
    <xf numFmtId="0" fontId="19" fillId="26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vertical="top" wrapText="1"/>
    </xf>
    <xf numFmtId="0" fontId="19" fillId="27" borderId="0" xfId="0" applyFont="1" applyFill="1" applyAlignment="1">
      <alignment vertical="top" wrapText="1"/>
    </xf>
    <xf numFmtId="0" fontId="19" fillId="27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66" fontId="23" fillId="27" borderId="10" xfId="0" applyNumberFormat="1" applyFont="1" applyFill="1" applyBorder="1" applyAlignment="1">
      <alignment horizontal="center" vertical="center" wrapText="1"/>
    </xf>
    <xf numFmtId="166" fontId="22" fillId="26" borderId="10" xfId="0" applyNumberFormat="1" applyFont="1" applyFill="1" applyBorder="1" applyAlignment="1">
      <alignment horizontal="center" vertical="center" wrapText="1"/>
    </xf>
    <xf numFmtId="2" fontId="22" fillId="26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2" fontId="25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8" fillId="0" borderId="14" xfId="0" applyNumberFormat="1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0"/>
  <sheetViews>
    <sheetView tabSelected="1" zoomScalePageLayoutView="0" workbookViewId="0" topLeftCell="N1">
      <pane ySplit="4" topLeftCell="A41" activePane="bottomLeft" state="frozen"/>
      <selection pane="topLeft" activeCell="G1" sqref="G1"/>
      <selection pane="bottomLeft" activeCell="AA12" sqref="AA12"/>
    </sheetView>
  </sheetViews>
  <sheetFormatPr defaultColWidth="9.00390625" defaultRowHeight="12.75"/>
  <cols>
    <col min="1" max="1" width="3.00390625" style="35" customWidth="1"/>
    <col min="2" max="2" width="21.25390625" style="1" customWidth="1"/>
    <col min="3" max="3" width="10.875" style="1" customWidth="1"/>
    <col min="4" max="4" width="13.125" style="2" customWidth="1"/>
    <col min="5" max="5" width="8.25390625" style="1" customWidth="1"/>
    <col min="6" max="6" width="22.25390625" style="1" customWidth="1"/>
    <col min="7" max="7" width="17.00390625" style="1" customWidth="1"/>
    <col min="8" max="8" width="5.375" style="1" customWidth="1"/>
    <col min="9" max="12" width="0" style="1" hidden="1" customWidth="1"/>
    <col min="13" max="13" width="8.125" style="10" customWidth="1"/>
    <col min="14" max="14" width="11.75390625" style="10" customWidth="1"/>
    <col min="15" max="15" width="11.00390625" style="10" customWidth="1"/>
    <col min="16" max="16" width="8.125" style="10" customWidth="1"/>
    <col min="17" max="17" width="11.75390625" style="10" customWidth="1"/>
    <col min="18" max="18" width="11.00390625" style="10" customWidth="1"/>
    <col min="19" max="19" width="8.125" style="10" customWidth="1"/>
    <col min="20" max="20" width="11.75390625" style="10" customWidth="1"/>
    <col min="21" max="21" width="11.00390625" style="10" customWidth="1"/>
    <col min="23" max="16384" width="9.125" style="3" customWidth="1"/>
  </cols>
  <sheetData>
    <row r="1" spans="1:22" ht="17.25" customHeight="1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12"/>
    </row>
    <row r="2" spans="1:22" ht="12.75" customHeight="1" hidden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2"/>
    </row>
    <row r="3" spans="1:22" ht="48" customHeight="1">
      <c r="A3" s="59" t="s">
        <v>0</v>
      </c>
      <c r="B3" s="56" t="s">
        <v>1</v>
      </c>
      <c r="C3" s="56" t="s">
        <v>2</v>
      </c>
      <c r="D3" s="60" t="s">
        <v>3</v>
      </c>
      <c r="E3" s="56" t="s">
        <v>4</v>
      </c>
      <c r="F3" s="56" t="s">
        <v>42</v>
      </c>
      <c r="G3" s="56" t="s">
        <v>5</v>
      </c>
      <c r="H3" s="56"/>
      <c r="I3" s="13"/>
      <c r="J3" s="13"/>
      <c r="K3" s="13"/>
      <c r="L3" s="13"/>
      <c r="M3" s="56" t="s">
        <v>49</v>
      </c>
      <c r="N3" s="56"/>
      <c r="O3" s="56"/>
      <c r="P3" s="56" t="s">
        <v>50</v>
      </c>
      <c r="Q3" s="56"/>
      <c r="R3" s="56"/>
      <c r="S3" s="56" t="s">
        <v>51</v>
      </c>
      <c r="T3" s="56"/>
      <c r="U3" s="56"/>
      <c r="V3" s="12"/>
    </row>
    <row r="4" spans="1:52" ht="70.5" customHeight="1">
      <c r="A4" s="59"/>
      <c r="B4" s="56"/>
      <c r="C4" s="56"/>
      <c r="D4" s="60"/>
      <c r="E4" s="56"/>
      <c r="F4" s="56"/>
      <c r="G4" s="14" t="s">
        <v>6</v>
      </c>
      <c r="H4" s="14" t="s">
        <v>7</v>
      </c>
      <c r="I4" s="13"/>
      <c r="J4" s="13"/>
      <c r="K4" s="13"/>
      <c r="L4" s="13"/>
      <c r="M4" s="27" t="s">
        <v>39</v>
      </c>
      <c r="N4" s="27" t="s">
        <v>8</v>
      </c>
      <c r="O4" s="27" t="s">
        <v>9</v>
      </c>
      <c r="P4" s="27" t="s">
        <v>39</v>
      </c>
      <c r="Q4" s="27" t="s">
        <v>8</v>
      </c>
      <c r="R4" s="27" t="s">
        <v>9</v>
      </c>
      <c r="S4" s="14" t="s">
        <v>39</v>
      </c>
      <c r="T4" s="14" t="s">
        <v>8</v>
      </c>
      <c r="U4" s="14" t="s">
        <v>9</v>
      </c>
      <c r="V4" s="12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s="4" customFormat="1" ht="12">
      <c r="A5" s="34">
        <v>1</v>
      </c>
      <c r="B5" s="14">
        <v>2</v>
      </c>
      <c r="C5" s="14">
        <v>3</v>
      </c>
      <c r="D5" s="15">
        <v>4</v>
      </c>
      <c r="E5" s="14">
        <v>5</v>
      </c>
      <c r="F5" s="14">
        <v>6</v>
      </c>
      <c r="G5" s="14">
        <v>7</v>
      </c>
      <c r="H5" s="14">
        <v>8</v>
      </c>
      <c r="I5" s="16"/>
      <c r="J5" s="16"/>
      <c r="K5" s="16"/>
      <c r="L5" s="16"/>
      <c r="M5" s="27">
        <v>9</v>
      </c>
      <c r="N5" s="27">
        <v>10</v>
      </c>
      <c r="O5" s="27">
        <v>11</v>
      </c>
      <c r="P5" s="27">
        <v>9</v>
      </c>
      <c r="Q5" s="27">
        <v>10</v>
      </c>
      <c r="R5" s="27">
        <v>11</v>
      </c>
      <c r="S5" s="14">
        <v>9</v>
      </c>
      <c r="T5" s="14">
        <v>10</v>
      </c>
      <c r="U5" s="14">
        <v>11</v>
      </c>
      <c r="V5" s="12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s="5" customFormat="1" ht="39.75" customHeight="1">
      <c r="A6" s="34">
        <v>1</v>
      </c>
      <c r="B6" s="17" t="s">
        <v>63</v>
      </c>
      <c r="C6" s="17">
        <v>1832403050</v>
      </c>
      <c r="D6" s="18">
        <v>1041800760825</v>
      </c>
      <c r="E6" s="17" t="s">
        <v>10</v>
      </c>
      <c r="F6" s="17" t="s">
        <v>64</v>
      </c>
      <c r="G6" s="17">
        <v>0</v>
      </c>
      <c r="H6" s="17">
        <v>0</v>
      </c>
      <c r="I6" s="19"/>
      <c r="J6" s="19"/>
      <c r="K6" s="19"/>
      <c r="L6" s="19"/>
      <c r="M6" s="17">
        <v>84.607</v>
      </c>
      <c r="N6" s="17">
        <v>14</v>
      </c>
      <c r="O6" s="39">
        <f aca="true" t="shared" si="0" ref="O6:O46">M6/$M$47*100</f>
        <v>1.5615514786438307</v>
      </c>
      <c r="P6" s="17">
        <v>84.607</v>
      </c>
      <c r="Q6" s="17">
        <v>14</v>
      </c>
      <c r="R6" s="17">
        <f aca="true" t="shared" si="1" ref="R6:R46">P6/$P$47*100</f>
        <v>0.8983557319872734</v>
      </c>
      <c r="S6" s="17">
        <v>84.607</v>
      </c>
      <c r="T6" s="17">
        <v>14</v>
      </c>
      <c r="U6" s="39">
        <f aca="true" t="shared" si="2" ref="U6:U46">S6/$S$47*100</f>
        <v>0.868400207943088</v>
      </c>
      <c r="V6" s="12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</row>
    <row r="7" spans="1:52" s="5" customFormat="1" ht="33.75">
      <c r="A7" s="34">
        <v>2</v>
      </c>
      <c r="B7" s="17" t="s">
        <v>11</v>
      </c>
      <c r="C7" s="17">
        <v>1834040122</v>
      </c>
      <c r="D7" s="18">
        <v>1071840003289</v>
      </c>
      <c r="E7" s="17" t="s">
        <v>10</v>
      </c>
      <c r="F7" s="17" t="s">
        <v>55</v>
      </c>
      <c r="G7" s="17">
        <v>0</v>
      </c>
      <c r="H7" s="17">
        <v>0</v>
      </c>
      <c r="I7" s="19"/>
      <c r="J7" s="19"/>
      <c r="K7" s="19"/>
      <c r="L7" s="19"/>
      <c r="M7" s="17">
        <v>497.76</v>
      </c>
      <c r="N7" s="17">
        <v>99</v>
      </c>
      <c r="O7" s="39">
        <f t="shared" si="0"/>
        <v>9.186921460514535</v>
      </c>
      <c r="P7" s="17">
        <v>28.4</v>
      </c>
      <c r="Q7" s="17">
        <v>6</v>
      </c>
      <c r="R7" s="17">
        <f t="shared" si="1"/>
        <v>0.3015507320722702</v>
      </c>
      <c r="S7" s="17">
        <v>5.5</v>
      </c>
      <c r="T7" s="17">
        <v>1</v>
      </c>
      <c r="U7" s="39">
        <f t="shared" si="2"/>
        <v>0.05645160735739341</v>
      </c>
      <c r="V7" s="12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</row>
    <row r="8" spans="1:52" s="6" customFormat="1" ht="33.75">
      <c r="A8" s="34">
        <v>3</v>
      </c>
      <c r="B8" s="17" t="s">
        <v>12</v>
      </c>
      <c r="C8" s="17">
        <v>1831119430</v>
      </c>
      <c r="D8" s="18">
        <v>1061831042877</v>
      </c>
      <c r="E8" s="17" t="s">
        <v>10</v>
      </c>
      <c r="F8" s="17" t="s">
        <v>82</v>
      </c>
      <c r="G8" s="17">
        <v>0</v>
      </c>
      <c r="H8" s="17">
        <v>0</v>
      </c>
      <c r="I8" s="20"/>
      <c r="J8" s="20"/>
      <c r="K8" s="20"/>
      <c r="L8" s="20"/>
      <c r="M8" s="17">
        <v>75.231</v>
      </c>
      <c r="N8" s="17">
        <v>22</v>
      </c>
      <c r="O8" s="39">
        <f t="shared" si="0"/>
        <v>1.3885030705479928</v>
      </c>
      <c r="P8" s="17">
        <v>75.231</v>
      </c>
      <c r="Q8" s="17">
        <v>22</v>
      </c>
      <c r="R8" s="39">
        <f t="shared" si="1"/>
        <v>0.7988015184693295</v>
      </c>
      <c r="S8" s="17">
        <v>75.231</v>
      </c>
      <c r="T8" s="17">
        <v>22</v>
      </c>
      <c r="U8" s="39">
        <f t="shared" si="2"/>
        <v>0.7721656132916478</v>
      </c>
      <c r="V8" s="1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52" s="7" customFormat="1" ht="33.75">
      <c r="A9" s="34">
        <v>4</v>
      </c>
      <c r="B9" s="17" t="s">
        <v>13</v>
      </c>
      <c r="C9" s="17">
        <v>1841022974</v>
      </c>
      <c r="D9" s="18">
        <v>1111841013811</v>
      </c>
      <c r="E9" s="17" t="s">
        <v>10</v>
      </c>
      <c r="F9" s="17" t="s">
        <v>83</v>
      </c>
      <c r="G9" s="17">
        <v>0</v>
      </c>
      <c r="H9" s="17">
        <v>0</v>
      </c>
      <c r="I9" s="20"/>
      <c r="J9" s="20"/>
      <c r="K9" s="20"/>
      <c r="L9" s="20"/>
      <c r="M9" s="17">
        <v>1044.962</v>
      </c>
      <c r="N9" s="17">
        <v>202</v>
      </c>
      <c r="O9" s="39">
        <f t="shared" si="0"/>
        <v>19.28637058667267</v>
      </c>
      <c r="P9" s="17">
        <v>1044.962</v>
      </c>
      <c r="Q9" s="17">
        <v>202</v>
      </c>
      <c r="R9" s="39">
        <f t="shared" si="1"/>
        <v>11.095389298862802</v>
      </c>
      <c r="S9" s="17">
        <v>1044.962</v>
      </c>
      <c r="T9" s="17">
        <v>202</v>
      </c>
      <c r="U9" s="39">
        <f t="shared" si="2"/>
        <v>10.725415368617549</v>
      </c>
      <c r="V9" s="1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2" s="7" customFormat="1" ht="40.5" customHeight="1">
      <c r="A10" s="34">
        <v>5</v>
      </c>
      <c r="B10" s="17" t="s">
        <v>40</v>
      </c>
      <c r="C10" s="17">
        <v>1835083739</v>
      </c>
      <c r="D10" s="18">
        <v>1081841001296</v>
      </c>
      <c r="E10" s="17" t="s">
        <v>10</v>
      </c>
      <c r="F10" s="17" t="s">
        <v>41</v>
      </c>
      <c r="G10" s="17">
        <v>37</v>
      </c>
      <c r="H10" s="17">
        <v>2</v>
      </c>
      <c r="I10" s="20"/>
      <c r="J10" s="20"/>
      <c r="K10" s="20"/>
      <c r="L10" s="20"/>
      <c r="M10" s="17">
        <v>137.111</v>
      </c>
      <c r="N10" s="17">
        <v>20</v>
      </c>
      <c r="O10" s="39">
        <f t="shared" si="0"/>
        <v>2.5305930335354554</v>
      </c>
      <c r="P10" s="17">
        <v>179.6</v>
      </c>
      <c r="Q10" s="17">
        <v>32</v>
      </c>
      <c r="R10" s="39">
        <f t="shared" si="1"/>
        <v>1.9069898408513988</v>
      </c>
      <c r="S10" s="17">
        <v>219.287</v>
      </c>
      <c r="T10" s="17">
        <v>35</v>
      </c>
      <c r="U10" s="39">
        <f t="shared" si="2"/>
        <v>2.250746113196496</v>
      </c>
      <c r="V10" s="12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2" s="7" customFormat="1" ht="33.75">
      <c r="A11" s="34">
        <v>6</v>
      </c>
      <c r="B11" s="17" t="s">
        <v>14</v>
      </c>
      <c r="C11" s="17">
        <v>1833026157</v>
      </c>
      <c r="D11" s="18">
        <v>1021801506319</v>
      </c>
      <c r="E11" s="17" t="s">
        <v>10</v>
      </c>
      <c r="F11" s="17" t="s">
        <v>84</v>
      </c>
      <c r="G11" s="17">
        <v>0</v>
      </c>
      <c r="H11" s="17">
        <v>0</v>
      </c>
      <c r="I11" s="20"/>
      <c r="J11" s="20"/>
      <c r="K11" s="20"/>
      <c r="L11" s="20"/>
      <c r="M11" s="17">
        <v>151.646</v>
      </c>
      <c r="N11" s="17">
        <v>40</v>
      </c>
      <c r="O11" s="39">
        <f t="shared" si="0"/>
        <v>2.7988586704459717</v>
      </c>
      <c r="P11" s="17">
        <v>0</v>
      </c>
      <c r="Q11" s="17">
        <v>0</v>
      </c>
      <c r="R11" s="39">
        <f t="shared" si="1"/>
        <v>0</v>
      </c>
      <c r="S11" s="17">
        <v>0</v>
      </c>
      <c r="T11" s="17">
        <v>0</v>
      </c>
      <c r="U11" s="39">
        <f t="shared" si="2"/>
        <v>0</v>
      </c>
      <c r="V11" s="1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2" s="7" customFormat="1" ht="33.75">
      <c r="A12" s="34">
        <v>7</v>
      </c>
      <c r="B12" s="17" t="s">
        <v>15</v>
      </c>
      <c r="C12" s="17">
        <v>1834047449</v>
      </c>
      <c r="D12" s="18">
        <v>1091840002319</v>
      </c>
      <c r="E12" s="17" t="s">
        <v>10</v>
      </c>
      <c r="F12" s="17" t="s">
        <v>56</v>
      </c>
      <c r="G12" s="17">
        <v>0</v>
      </c>
      <c r="H12" s="17">
        <v>0</v>
      </c>
      <c r="I12" s="20"/>
      <c r="J12" s="20"/>
      <c r="K12" s="20"/>
      <c r="L12" s="20"/>
      <c r="M12" s="17">
        <v>265.272</v>
      </c>
      <c r="N12" s="17">
        <v>59</v>
      </c>
      <c r="O12" s="39">
        <f t="shared" si="0"/>
        <v>4.8960001399743085</v>
      </c>
      <c r="P12" s="17">
        <v>259.644</v>
      </c>
      <c r="Q12" s="17">
        <v>58</v>
      </c>
      <c r="R12" s="39">
        <f t="shared" si="1"/>
        <v>2.756895714020159</v>
      </c>
      <c r="S12" s="17">
        <v>259.644</v>
      </c>
      <c r="T12" s="17">
        <v>58</v>
      </c>
      <c r="U12" s="39">
        <f t="shared" si="2"/>
        <v>2.664967480127828</v>
      </c>
      <c r="V12" s="12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</row>
    <row r="13" spans="1:52" s="7" customFormat="1" ht="33.75">
      <c r="A13" s="34">
        <v>8</v>
      </c>
      <c r="B13" s="17" t="s">
        <v>16</v>
      </c>
      <c r="C13" s="17">
        <v>1835061527</v>
      </c>
      <c r="D13" s="18">
        <v>1041804303771</v>
      </c>
      <c r="E13" s="17" t="s">
        <v>10</v>
      </c>
      <c r="F13" s="17" t="s">
        <v>57</v>
      </c>
      <c r="G13" s="17">
        <v>0</v>
      </c>
      <c r="H13" s="17">
        <v>0</v>
      </c>
      <c r="I13" s="20"/>
      <c r="J13" s="20"/>
      <c r="K13" s="20"/>
      <c r="L13" s="20"/>
      <c r="M13" s="17">
        <v>19.025</v>
      </c>
      <c r="N13" s="17">
        <v>3</v>
      </c>
      <c r="O13" s="39">
        <f t="shared" si="0"/>
        <v>0.3511354483813264</v>
      </c>
      <c r="P13" s="17">
        <v>19.025</v>
      </c>
      <c r="Q13" s="17">
        <v>3</v>
      </c>
      <c r="R13" s="39">
        <f t="shared" si="1"/>
        <v>0.20200713653785002</v>
      </c>
      <c r="S13" s="17">
        <v>19.025</v>
      </c>
      <c r="T13" s="17">
        <v>3</v>
      </c>
      <c r="U13" s="39">
        <f t="shared" si="2"/>
        <v>0.195271241813529</v>
      </c>
      <c r="V13" s="1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</row>
    <row r="14" spans="1:52" s="7" customFormat="1" ht="39.75" customHeight="1">
      <c r="A14" s="34">
        <v>9</v>
      </c>
      <c r="B14" s="17" t="s">
        <v>47</v>
      </c>
      <c r="C14" s="17">
        <v>1831001478</v>
      </c>
      <c r="D14" s="18">
        <v>1021801175945</v>
      </c>
      <c r="E14" s="17" t="s">
        <v>10</v>
      </c>
      <c r="F14" s="17" t="s">
        <v>48</v>
      </c>
      <c r="G14" s="17">
        <v>0</v>
      </c>
      <c r="H14" s="17">
        <v>0</v>
      </c>
      <c r="I14" s="20"/>
      <c r="J14" s="20"/>
      <c r="K14" s="20"/>
      <c r="L14" s="20"/>
      <c r="M14" s="17">
        <v>275.86</v>
      </c>
      <c r="N14" s="17">
        <v>54</v>
      </c>
      <c r="O14" s="39">
        <f t="shared" si="0"/>
        <v>5.091417860208815</v>
      </c>
      <c r="P14" s="17">
        <v>283.87</v>
      </c>
      <c r="Q14" s="17">
        <v>55</v>
      </c>
      <c r="R14" s="39">
        <f t="shared" si="1"/>
        <v>3.014126982864625</v>
      </c>
      <c r="S14" s="17">
        <v>283.87</v>
      </c>
      <c r="T14" s="17">
        <v>55</v>
      </c>
      <c r="U14" s="39">
        <f t="shared" si="2"/>
        <v>2.9136214146442305</v>
      </c>
      <c r="V14" s="1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s="7" customFormat="1" ht="33.75">
      <c r="A15" s="34">
        <v>10</v>
      </c>
      <c r="B15" s="17" t="s">
        <v>43</v>
      </c>
      <c r="C15" s="17">
        <v>1840003344</v>
      </c>
      <c r="D15" s="18">
        <v>1111840012767</v>
      </c>
      <c r="E15" s="17" t="s">
        <v>10</v>
      </c>
      <c r="F15" s="17" t="s">
        <v>44</v>
      </c>
      <c r="G15" s="17">
        <v>0</v>
      </c>
      <c r="H15" s="17">
        <v>0</v>
      </c>
      <c r="I15" s="20"/>
      <c r="J15" s="20"/>
      <c r="K15" s="20"/>
      <c r="L15" s="20"/>
      <c r="M15" s="17">
        <v>4.516</v>
      </c>
      <c r="N15" s="17">
        <v>1</v>
      </c>
      <c r="O15" s="39">
        <f t="shared" si="0"/>
        <v>0.08334968120315742</v>
      </c>
      <c r="P15" s="17">
        <v>1269.171</v>
      </c>
      <c r="Q15" s="17">
        <v>281</v>
      </c>
      <c r="R15" s="39">
        <f t="shared" si="1"/>
        <v>13.476036766721663</v>
      </c>
      <c r="S15" s="17">
        <v>1208</v>
      </c>
      <c r="T15" s="17">
        <v>283</v>
      </c>
      <c r="U15" s="39">
        <f t="shared" si="2"/>
        <v>12.398825761405678</v>
      </c>
      <c r="V15" s="1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s="7" customFormat="1" ht="33.75">
      <c r="A16" s="34">
        <v>11</v>
      </c>
      <c r="B16" s="17" t="s">
        <v>17</v>
      </c>
      <c r="C16" s="17">
        <v>1834040161</v>
      </c>
      <c r="D16" s="18">
        <v>1071840003400</v>
      </c>
      <c r="E16" s="17" t="s">
        <v>10</v>
      </c>
      <c r="F16" s="17" t="s">
        <v>67</v>
      </c>
      <c r="G16" s="17">
        <v>0</v>
      </c>
      <c r="H16" s="17">
        <v>0</v>
      </c>
      <c r="I16" s="20"/>
      <c r="J16" s="20"/>
      <c r="K16" s="20"/>
      <c r="L16" s="20"/>
      <c r="M16" s="17">
        <v>288.13</v>
      </c>
      <c r="N16" s="17">
        <v>48</v>
      </c>
      <c r="O16" s="39">
        <f t="shared" si="0"/>
        <v>5.317879460820582</v>
      </c>
      <c r="P16" s="17">
        <v>288.13</v>
      </c>
      <c r="Q16" s="17">
        <v>48</v>
      </c>
      <c r="R16" s="39">
        <f t="shared" si="1"/>
        <v>3.059359592675465</v>
      </c>
      <c r="S16" s="17">
        <v>288.13</v>
      </c>
      <c r="T16" s="17">
        <v>48</v>
      </c>
      <c r="U16" s="39">
        <f t="shared" si="2"/>
        <v>2.957345750524684</v>
      </c>
      <c r="V16" s="1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s="7" customFormat="1" ht="36" customHeight="1">
      <c r="A17" s="34">
        <v>12</v>
      </c>
      <c r="B17" s="17" t="s">
        <v>18</v>
      </c>
      <c r="C17" s="17">
        <v>1831106135</v>
      </c>
      <c r="D17" s="18">
        <v>1051800616284</v>
      </c>
      <c r="E17" s="17" t="s">
        <v>10</v>
      </c>
      <c r="F17" s="17" t="s">
        <v>85</v>
      </c>
      <c r="G17" s="17">
        <v>0</v>
      </c>
      <c r="H17" s="17">
        <v>0</v>
      </c>
      <c r="I17" s="20"/>
      <c r="J17" s="20"/>
      <c r="K17" s="20"/>
      <c r="L17" s="20"/>
      <c r="M17" s="17">
        <v>543.743</v>
      </c>
      <c r="N17" s="17">
        <v>79</v>
      </c>
      <c r="O17" s="39">
        <f t="shared" si="0"/>
        <v>10.03560799522773</v>
      </c>
      <c r="P17" s="17">
        <v>565.011</v>
      </c>
      <c r="Q17" s="17">
        <v>82</v>
      </c>
      <c r="R17" s="39">
        <f t="shared" si="1"/>
        <v>5.999277488693149</v>
      </c>
      <c r="S17" s="17">
        <v>582.722</v>
      </c>
      <c r="T17" s="17">
        <v>83</v>
      </c>
      <c r="U17" s="39">
        <f t="shared" si="2"/>
        <v>5.981017007729999</v>
      </c>
      <c r="V17" s="1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s="7" customFormat="1" ht="45">
      <c r="A18" s="34">
        <v>13</v>
      </c>
      <c r="B18" s="17" t="s">
        <v>19</v>
      </c>
      <c r="C18" s="17">
        <v>1831141006</v>
      </c>
      <c r="D18" s="18">
        <v>1101831002756</v>
      </c>
      <c r="E18" s="17" t="s">
        <v>10</v>
      </c>
      <c r="F18" s="17" t="s">
        <v>58</v>
      </c>
      <c r="G18" s="17">
        <v>0</v>
      </c>
      <c r="H18" s="17">
        <v>0</v>
      </c>
      <c r="I18" s="20"/>
      <c r="J18" s="20"/>
      <c r="K18" s="20"/>
      <c r="L18" s="20"/>
      <c r="M18" s="17">
        <v>94.172</v>
      </c>
      <c r="N18" s="17">
        <v>28</v>
      </c>
      <c r="O18" s="39">
        <f t="shared" si="0"/>
        <v>1.738088170563273</v>
      </c>
      <c r="P18" s="17">
        <v>87.362</v>
      </c>
      <c r="Q18" s="17">
        <v>26</v>
      </c>
      <c r="R18" s="39">
        <f t="shared" si="1"/>
        <v>0.9276082765949883</v>
      </c>
      <c r="S18" s="17">
        <v>81.188</v>
      </c>
      <c r="T18" s="17">
        <v>24</v>
      </c>
      <c r="U18" s="39">
        <f t="shared" si="2"/>
        <v>0.8333078360240103</v>
      </c>
      <c r="V18" s="1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7" customFormat="1" ht="33.75">
      <c r="A19" s="34">
        <v>14</v>
      </c>
      <c r="B19" s="17" t="s">
        <v>69</v>
      </c>
      <c r="C19" s="17">
        <v>1832096497</v>
      </c>
      <c r="D19" s="18">
        <v>1121832001763</v>
      </c>
      <c r="E19" s="17" t="s">
        <v>10</v>
      </c>
      <c r="F19" s="17" t="s">
        <v>70</v>
      </c>
      <c r="G19" s="17">
        <v>0</v>
      </c>
      <c r="H19" s="17">
        <v>0</v>
      </c>
      <c r="I19" s="20"/>
      <c r="J19" s="20"/>
      <c r="K19" s="20"/>
      <c r="L19" s="20"/>
      <c r="M19" s="17">
        <v>0</v>
      </c>
      <c r="N19" s="17">
        <v>0</v>
      </c>
      <c r="O19" s="39">
        <f t="shared" si="0"/>
        <v>0</v>
      </c>
      <c r="P19" s="17">
        <v>428.686</v>
      </c>
      <c r="Q19" s="17">
        <v>116</v>
      </c>
      <c r="R19" s="39">
        <f t="shared" si="1"/>
        <v>4.551780884828634</v>
      </c>
      <c r="S19" s="17">
        <v>433.188</v>
      </c>
      <c r="T19" s="17">
        <v>117</v>
      </c>
      <c r="U19" s="39">
        <f t="shared" si="2"/>
        <v>4.446210706897188</v>
      </c>
      <c r="V19" s="1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7" customFormat="1" ht="33.75">
      <c r="A20" s="34">
        <v>15</v>
      </c>
      <c r="B20" s="17" t="s">
        <v>20</v>
      </c>
      <c r="C20" s="17">
        <v>1831121687</v>
      </c>
      <c r="D20" s="18">
        <v>1071831003914</v>
      </c>
      <c r="E20" s="17" t="s">
        <v>10</v>
      </c>
      <c r="F20" s="17" t="s">
        <v>61</v>
      </c>
      <c r="G20" s="17">
        <v>0</v>
      </c>
      <c r="H20" s="17">
        <v>0</v>
      </c>
      <c r="I20" s="20"/>
      <c r="J20" s="20"/>
      <c r="K20" s="20"/>
      <c r="L20" s="20"/>
      <c r="M20" s="17">
        <v>175.96</v>
      </c>
      <c r="N20" s="17">
        <v>19</v>
      </c>
      <c r="O20" s="39">
        <f t="shared" si="0"/>
        <v>3.2476106963037155</v>
      </c>
      <c r="P20" s="17">
        <v>175.96</v>
      </c>
      <c r="Q20" s="17">
        <v>19</v>
      </c>
      <c r="R20" s="39">
        <f t="shared" si="1"/>
        <v>1.8683403808252348</v>
      </c>
      <c r="S20" s="17">
        <v>175.96</v>
      </c>
      <c r="T20" s="17">
        <v>19</v>
      </c>
      <c r="U20" s="39">
        <f t="shared" si="2"/>
        <v>1.8060408782921717</v>
      </c>
      <c r="V20" s="1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s="7" customFormat="1" ht="33.75">
      <c r="A21" s="34">
        <v>16</v>
      </c>
      <c r="B21" s="17" t="s">
        <v>59</v>
      </c>
      <c r="C21" s="17">
        <v>1832065562</v>
      </c>
      <c r="D21" s="18">
        <v>1081832003110</v>
      </c>
      <c r="E21" s="17" t="s">
        <v>10</v>
      </c>
      <c r="F21" s="17" t="s">
        <v>60</v>
      </c>
      <c r="G21" s="17">
        <v>0</v>
      </c>
      <c r="H21" s="17">
        <v>0</v>
      </c>
      <c r="I21" s="20"/>
      <c r="J21" s="20"/>
      <c r="K21" s="20"/>
      <c r="L21" s="20"/>
      <c r="M21" s="17">
        <v>237.4</v>
      </c>
      <c r="N21" s="17">
        <v>53</v>
      </c>
      <c r="O21" s="39">
        <f t="shared" si="0"/>
        <v>4.381579786897602</v>
      </c>
      <c r="P21" s="17">
        <v>255.4</v>
      </c>
      <c r="Q21" s="17">
        <v>56</v>
      </c>
      <c r="R21" s="39">
        <f t="shared" si="1"/>
        <v>2.7118329919456974</v>
      </c>
      <c r="S21" s="17">
        <v>255.4</v>
      </c>
      <c r="T21" s="17">
        <v>56</v>
      </c>
      <c r="U21" s="39">
        <f t="shared" si="2"/>
        <v>2.621407367105141</v>
      </c>
      <c r="V21" s="1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s="7" customFormat="1" ht="33.75">
      <c r="A22" s="34">
        <v>17</v>
      </c>
      <c r="B22" s="17" t="s">
        <v>21</v>
      </c>
      <c r="C22" s="17">
        <v>1832062515</v>
      </c>
      <c r="D22" s="18">
        <v>1081832000887</v>
      </c>
      <c r="E22" s="17" t="s">
        <v>10</v>
      </c>
      <c r="F22" s="17" t="s">
        <v>62</v>
      </c>
      <c r="G22" s="17">
        <v>0</v>
      </c>
      <c r="H22" s="17">
        <v>0</v>
      </c>
      <c r="I22" s="20"/>
      <c r="J22" s="20"/>
      <c r="K22" s="20"/>
      <c r="L22" s="20"/>
      <c r="M22" s="17">
        <v>94.4</v>
      </c>
      <c r="N22" s="17">
        <v>24</v>
      </c>
      <c r="O22" s="39">
        <f t="shared" si="0"/>
        <v>1.742296258985399</v>
      </c>
      <c r="P22" s="17">
        <v>147.2</v>
      </c>
      <c r="Q22" s="17">
        <v>35</v>
      </c>
      <c r="R22" s="39">
        <f t="shared" si="1"/>
        <v>1.5629671746844425</v>
      </c>
      <c r="S22" s="17">
        <v>150</v>
      </c>
      <c r="T22" s="17">
        <v>40</v>
      </c>
      <c r="U22" s="39">
        <f t="shared" si="2"/>
        <v>1.5395892915652747</v>
      </c>
      <c r="V22" s="1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s="7" customFormat="1" ht="33.75">
      <c r="A23" s="34">
        <v>18</v>
      </c>
      <c r="B23" s="17" t="s">
        <v>45</v>
      </c>
      <c r="C23" s="17">
        <v>1832063974</v>
      </c>
      <c r="D23" s="18">
        <v>1081832001855</v>
      </c>
      <c r="E23" s="17" t="s">
        <v>10</v>
      </c>
      <c r="F23" s="17" t="s">
        <v>46</v>
      </c>
      <c r="G23" s="17">
        <v>0</v>
      </c>
      <c r="H23" s="17">
        <v>0</v>
      </c>
      <c r="I23" s="20"/>
      <c r="J23" s="20"/>
      <c r="K23" s="20"/>
      <c r="L23" s="20"/>
      <c r="M23" s="17">
        <v>84.935</v>
      </c>
      <c r="N23" s="17">
        <v>9</v>
      </c>
      <c r="O23" s="39">
        <f t="shared" si="0"/>
        <v>1.5676052198826784</v>
      </c>
      <c r="P23" s="17">
        <v>84.935</v>
      </c>
      <c r="Q23" s="17">
        <v>9</v>
      </c>
      <c r="R23" s="39">
        <f t="shared" si="1"/>
        <v>0.9018384305830376</v>
      </c>
      <c r="S23" s="17">
        <v>80.714</v>
      </c>
      <c r="T23" s="17">
        <v>8</v>
      </c>
      <c r="U23" s="39">
        <f t="shared" si="2"/>
        <v>0.828442733862664</v>
      </c>
      <c r="V23" s="1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s="7" customFormat="1" ht="33.75">
      <c r="A24" s="34">
        <v>19</v>
      </c>
      <c r="B24" s="17" t="s">
        <v>22</v>
      </c>
      <c r="C24" s="17">
        <v>1833034704</v>
      </c>
      <c r="D24" s="18">
        <v>10518017005009</v>
      </c>
      <c r="E24" s="17" t="s">
        <v>10</v>
      </c>
      <c r="F24" s="17" t="s">
        <v>89</v>
      </c>
      <c r="G24" s="17">
        <v>0</v>
      </c>
      <c r="H24" s="17">
        <v>0</v>
      </c>
      <c r="I24" s="20"/>
      <c r="J24" s="20"/>
      <c r="K24" s="20"/>
      <c r="L24" s="20"/>
      <c r="M24" s="17">
        <v>24.35</v>
      </c>
      <c r="N24" s="17">
        <v>6</v>
      </c>
      <c r="O24" s="39">
        <f t="shared" si="0"/>
        <v>0.44941646087176335</v>
      </c>
      <c r="P24" s="17">
        <v>73.423</v>
      </c>
      <c r="Q24" s="17">
        <v>14</v>
      </c>
      <c r="R24" s="39">
        <f t="shared" si="1"/>
        <v>0.7796042042585315</v>
      </c>
      <c r="S24" s="17">
        <v>73.423</v>
      </c>
      <c r="T24" s="17">
        <v>14</v>
      </c>
      <c r="U24" s="39">
        <f t="shared" si="2"/>
        <v>0.7536084303639812</v>
      </c>
      <c r="V24" s="1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s="7" customFormat="1" ht="33.75">
      <c r="A25" s="34">
        <v>20</v>
      </c>
      <c r="B25" s="17" t="s">
        <v>23</v>
      </c>
      <c r="C25" s="17">
        <v>1835086426</v>
      </c>
      <c r="D25" s="18">
        <v>1081841004409</v>
      </c>
      <c r="E25" s="17" t="s">
        <v>10</v>
      </c>
      <c r="F25" s="17" t="s">
        <v>90</v>
      </c>
      <c r="G25" s="17">
        <v>0</v>
      </c>
      <c r="H25" s="17">
        <v>0</v>
      </c>
      <c r="I25" s="20"/>
      <c r="J25" s="20"/>
      <c r="K25" s="20"/>
      <c r="L25" s="20"/>
      <c r="M25" s="17">
        <v>299.331</v>
      </c>
      <c r="N25" s="17">
        <v>52</v>
      </c>
      <c r="O25" s="39">
        <f t="shared" si="0"/>
        <v>5.524611032821594</v>
      </c>
      <c r="P25" s="17">
        <v>296.83</v>
      </c>
      <c r="Q25" s="17">
        <v>52</v>
      </c>
      <c r="R25" s="39">
        <f t="shared" si="1"/>
        <v>3.151736049331407</v>
      </c>
      <c r="S25" s="17">
        <v>296.83</v>
      </c>
      <c r="T25" s="17">
        <v>52</v>
      </c>
      <c r="U25" s="39">
        <f t="shared" si="2"/>
        <v>3.0466419294354696</v>
      </c>
      <c r="V25" s="1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s="7" customFormat="1" ht="41.25" customHeight="1">
      <c r="A26" s="34">
        <v>21</v>
      </c>
      <c r="B26" s="17" t="s">
        <v>94</v>
      </c>
      <c r="C26" s="17">
        <v>1832098889</v>
      </c>
      <c r="D26" s="18">
        <v>1121832003622</v>
      </c>
      <c r="E26" s="17" t="s">
        <v>10</v>
      </c>
      <c r="F26" s="17" t="s">
        <v>95</v>
      </c>
      <c r="G26" s="17">
        <v>0</v>
      </c>
      <c r="H26" s="17">
        <v>0</v>
      </c>
      <c r="I26" s="20"/>
      <c r="J26" s="20"/>
      <c r="K26" s="20"/>
      <c r="L26" s="20"/>
      <c r="M26" s="17">
        <v>53.64</v>
      </c>
      <c r="N26" s="17">
        <v>10</v>
      </c>
      <c r="O26" s="39">
        <f t="shared" si="0"/>
        <v>0.9900081708895846</v>
      </c>
      <c r="P26" s="17">
        <v>53.64</v>
      </c>
      <c r="Q26" s="17">
        <v>10</v>
      </c>
      <c r="R26" s="39">
        <f t="shared" si="1"/>
        <v>0.5695486362097385</v>
      </c>
      <c r="S26" s="17">
        <v>53.64</v>
      </c>
      <c r="T26" s="17">
        <v>10</v>
      </c>
      <c r="U26" s="39">
        <f t="shared" si="2"/>
        <v>0.5505571306637422</v>
      </c>
      <c r="V26" s="1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s="7" customFormat="1" ht="45">
      <c r="A27" s="34">
        <v>22</v>
      </c>
      <c r="B27" s="17" t="s">
        <v>96</v>
      </c>
      <c r="C27" s="17">
        <v>1835038790</v>
      </c>
      <c r="D27" s="18">
        <v>1021801655523</v>
      </c>
      <c r="E27" s="17" t="s">
        <v>25</v>
      </c>
      <c r="F27" s="17" t="s">
        <v>97</v>
      </c>
      <c r="G27" s="17">
        <v>0</v>
      </c>
      <c r="H27" s="17">
        <v>0</v>
      </c>
      <c r="I27" s="20"/>
      <c r="J27" s="20"/>
      <c r="K27" s="20"/>
      <c r="L27" s="20"/>
      <c r="M27" s="17">
        <v>83.465</v>
      </c>
      <c r="N27" s="17">
        <v>12</v>
      </c>
      <c r="O27" s="39">
        <f t="shared" si="0"/>
        <v>1.5404741234768675</v>
      </c>
      <c r="P27" s="17">
        <v>107.237</v>
      </c>
      <c r="Q27" s="17">
        <v>14</v>
      </c>
      <c r="R27" s="39">
        <f t="shared" si="1"/>
        <v>1.138640699127959</v>
      </c>
      <c r="S27" s="17">
        <v>129.029</v>
      </c>
      <c r="T27" s="17">
        <v>16</v>
      </c>
      <c r="U27" s="39">
        <f t="shared" si="2"/>
        <v>1.3243444446758388</v>
      </c>
      <c r="V27" s="1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s="7" customFormat="1" ht="36.75" customHeight="1">
      <c r="A28" s="34">
        <v>23</v>
      </c>
      <c r="B28" s="17" t="s">
        <v>26</v>
      </c>
      <c r="C28" s="17">
        <v>1831098533</v>
      </c>
      <c r="D28" s="18">
        <v>1041800267761</v>
      </c>
      <c r="E28" s="17" t="s">
        <v>10</v>
      </c>
      <c r="F28" s="17" t="s">
        <v>68</v>
      </c>
      <c r="G28" s="17">
        <v>0</v>
      </c>
      <c r="H28" s="17">
        <v>0</v>
      </c>
      <c r="I28" s="20"/>
      <c r="J28" s="20"/>
      <c r="K28" s="20"/>
      <c r="L28" s="20"/>
      <c r="M28" s="17">
        <v>27.698</v>
      </c>
      <c r="N28" s="17">
        <v>6</v>
      </c>
      <c r="O28" s="39">
        <f t="shared" si="0"/>
        <v>0.5112089171756099</v>
      </c>
      <c r="P28" s="17">
        <v>74.23</v>
      </c>
      <c r="Q28" s="17">
        <v>16</v>
      </c>
      <c r="R28" s="39">
        <f t="shared" si="1"/>
        <v>0.7881729169621343</v>
      </c>
      <c r="S28" s="17">
        <v>78.168</v>
      </c>
      <c r="T28" s="17">
        <v>17</v>
      </c>
      <c r="U28" s="39">
        <f t="shared" si="2"/>
        <v>0.802310771620496</v>
      </c>
      <c r="V28" s="1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s="9" customFormat="1" ht="33.75">
      <c r="A29" s="34">
        <v>24</v>
      </c>
      <c r="B29" s="36" t="s">
        <v>27</v>
      </c>
      <c r="C29" s="14">
        <v>1834046759</v>
      </c>
      <c r="D29" s="21">
        <v>1091840000966</v>
      </c>
      <c r="E29" s="14" t="s">
        <v>10</v>
      </c>
      <c r="F29" s="14" t="s">
        <v>36</v>
      </c>
      <c r="G29" s="38">
        <v>25</v>
      </c>
      <c r="H29" s="38">
        <v>7</v>
      </c>
      <c r="I29" s="22"/>
      <c r="J29" s="22"/>
      <c r="K29" s="22"/>
      <c r="L29" s="22"/>
      <c r="M29" s="27">
        <v>465.04</v>
      </c>
      <c r="N29" s="27">
        <v>102</v>
      </c>
      <c r="O29" s="39">
        <f t="shared" si="0"/>
        <v>8.583023858883156</v>
      </c>
      <c r="P29" s="27">
        <v>497.86</v>
      </c>
      <c r="Q29" s="27">
        <v>109</v>
      </c>
      <c r="R29" s="39">
        <f t="shared" si="1"/>
        <v>5.286269277095086</v>
      </c>
      <c r="S29" s="14">
        <v>498.78</v>
      </c>
      <c r="T29" s="14">
        <v>110</v>
      </c>
      <c r="U29" s="39">
        <f t="shared" si="2"/>
        <v>5.119442312312851</v>
      </c>
      <c r="V29" s="23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s="9" customFormat="1" ht="22.5">
      <c r="A30" s="34">
        <v>25</v>
      </c>
      <c r="B30" s="36" t="s">
        <v>65</v>
      </c>
      <c r="C30" s="27">
        <v>1840008141</v>
      </c>
      <c r="D30" s="28">
        <v>112184000273</v>
      </c>
      <c r="E30" s="27" t="s">
        <v>10</v>
      </c>
      <c r="F30" s="27" t="s">
        <v>66</v>
      </c>
      <c r="G30" s="38">
        <v>24</v>
      </c>
      <c r="H30" s="38">
        <v>7</v>
      </c>
      <c r="I30" s="22"/>
      <c r="J30" s="22"/>
      <c r="K30" s="22"/>
      <c r="L30" s="22"/>
      <c r="M30" s="27">
        <v>0</v>
      </c>
      <c r="N30" s="27">
        <v>0</v>
      </c>
      <c r="O30" s="39">
        <f t="shared" si="0"/>
        <v>0</v>
      </c>
      <c r="P30" s="27">
        <v>963.2</v>
      </c>
      <c r="Q30" s="27">
        <v>225</v>
      </c>
      <c r="R30" s="39">
        <f t="shared" si="1"/>
        <v>10.227241730000374</v>
      </c>
      <c r="S30" s="27">
        <v>1000.12</v>
      </c>
      <c r="T30" s="27">
        <v>232</v>
      </c>
      <c r="U30" s="39">
        <f t="shared" si="2"/>
        <v>10.265160281868416</v>
      </c>
      <c r="V30" s="23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7" customFormat="1" ht="45">
      <c r="A31" s="34">
        <v>26</v>
      </c>
      <c r="B31" s="17" t="s">
        <v>28</v>
      </c>
      <c r="C31" s="17">
        <v>1833053288</v>
      </c>
      <c r="D31" s="18">
        <v>1091840005454</v>
      </c>
      <c r="E31" s="17" t="s">
        <v>10</v>
      </c>
      <c r="F31" s="17" t="s">
        <v>98</v>
      </c>
      <c r="G31" s="17">
        <v>0</v>
      </c>
      <c r="H31" s="17">
        <v>0</v>
      </c>
      <c r="I31" s="20"/>
      <c r="J31" s="20"/>
      <c r="K31" s="20"/>
      <c r="L31" s="20"/>
      <c r="M31" s="17">
        <v>33.644</v>
      </c>
      <c r="N31" s="17">
        <v>6</v>
      </c>
      <c r="O31" s="39">
        <f t="shared" si="0"/>
        <v>0.6209514336578893</v>
      </c>
      <c r="P31" s="17">
        <v>52.043</v>
      </c>
      <c r="Q31" s="17">
        <v>6</v>
      </c>
      <c r="R31" s="39">
        <f t="shared" si="1"/>
        <v>0.5525917165224351</v>
      </c>
      <c r="S31" s="17">
        <v>52.043</v>
      </c>
      <c r="T31" s="17">
        <v>6</v>
      </c>
      <c r="U31" s="39">
        <f t="shared" si="2"/>
        <v>0.5341656366728773</v>
      </c>
      <c r="V31" s="1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s="7" customFormat="1" ht="33.75">
      <c r="A32" s="34">
        <v>27</v>
      </c>
      <c r="B32" s="17" t="s">
        <v>29</v>
      </c>
      <c r="C32" s="17">
        <v>1831134686</v>
      </c>
      <c r="D32" s="18">
        <v>1091831001888</v>
      </c>
      <c r="E32" s="17" t="s">
        <v>10</v>
      </c>
      <c r="F32" s="17" t="s">
        <v>81</v>
      </c>
      <c r="G32" s="17">
        <v>0</v>
      </c>
      <c r="H32" s="17">
        <v>0</v>
      </c>
      <c r="I32" s="20"/>
      <c r="J32" s="20"/>
      <c r="K32" s="20"/>
      <c r="L32" s="20"/>
      <c r="M32" s="17">
        <v>149.95</v>
      </c>
      <c r="N32" s="17">
        <v>40</v>
      </c>
      <c r="O32" s="39">
        <f t="shared" si="0"/>
        <v>2.76755639867437</v>
      </c>
      <c r="P32" s="17">
        <v>150.05</v>
      </c>
      <c r="Q32" s="17">
        <v>41</v>
      </c>
      <c r="R32" s="39">
        <f t="shared" si="1"/>
        <v>1.5932284277269064</v>
      </c>
      <c r="S32" s="17">
        <v>163.02</v>
      </c>
      <c r="T32" s="17">
        <v>44</v>
      </c>
      <c r="U32" s="39">
        <f t="shared" si="2"/>
        <v>1.6732256420731406</v>
      </c>
      <c r="V32" s="1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s="7" customFormat="1" ht="33.75">
      <c r="A33" s="34">
        <v>28</v>
      </c>
      <c r="B33" s="17" t="s">
        <v>30</v>
      </c>
      <c r="C33" s="17">
        <v>1834051501</v>
      </c>
      <c r="D33" s="18">
        <v>1101840002362</v>
      </c>
      <c r="E33" s="17" t="s">
        <v>10</v>
      </c>
      <c r="F33" s="17" t="s">
        <v>54</v>
      </c>
      <c r="G33" s="17">
        <v>0</v>
      </c>
      <c r="H33" s="17">
        <v>0</v>
      </c>
      <c r="I33" s="20"/>
      <c r="J33" s="20"/>
      <c r="K33" s="20"/>
      <c r="L33" s="20"/>
      <c r="M33" s="17">
        <v>9</v>
      </c>
      <c r="N33" s="17">
        <v>11</v>
      </c>
      <c r="O33" s="39">
        <f t="shared" si="0"/>
        <v>0.16610875350496385</v>
      </c>
      <c r="P33" s="17">
        <v>7.1</v>
      </c>
      <c r="Q33" s="17">
        <v>9</v>
      </c>
      <c r="R33" s="39">
        <f t="shared" si="1"/>
        <v>0.07538768301806754</v>
      </c>
      <c r="S33" s="17">
        <v>7.1</v>
      </c>
      <c r="T33" s="17">
        <v>9</v>
      </c>
      <c r="U33" s="39">
        <f t="shared" si="2"/>
        <v>0.07287389313408967</v>
      </c>
      <c r="V33" s="1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s="8" customFormat="1" ht="33.75">
      <c r="A34" s="36">
        <v>29</v>
      </c>
      <c r="B34" s="17" t="s">
        <v>31</v>
      </c>
      <c r="C34" s="17">
        <v>1832080899</v>
      </c>
      <c r="D34" s="18">
        <v>1121832000423</v>
      </c>
      <c r="E34" s="17" t="s">
        <v>10</v>
      </c>
      <c r="F34" s="17" t="s">
        <v>102</v>
      </c>
      <c r="G34" s="17">
        <v>0</v>
      </c>
      <c r="H34" s="17">
        <v>0</v>
      </c>
      <c r="I34" s="20"/>
      <c r="J34" s="20"/>
      <c r="K34" s="20"/>
      <c r="L34" s="20"/>
      <c r="M34" s="17">
        <v>50.3</v>
      </c>
      <c r="N34" s="17">
        <v>16</v>
      </c>
      <c r="O34" s="39">
        <f t="shared" si="0"/>
        <v>0.9283633668110757</v>
      </c>
      <c r="P34" s="17">
        <v>62.2</v>
      </c>
      <c r="Q34" s="17">
        <v>12</v>
      </c>
      <c r="R34" s="39">
        <f t="shared" si="1"/>
        <v>0.6604385751723664</v>
      </c>
      <c r="S34" s="17">
        <v>0</v>
      </c>
      <c r="T34" s="17">
        <v>0</v>
      </c>
      <c r="U34" s="39">
        <f t="shared" si="2"/>
        <v>0</v>
      </c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s="8" customFormat="1" ht="33.75">
      <c r="A35" s="36">
        <v>30</v>
      </c>
      <c r="B35" s="17" t="s">
        <v>71</v>
      </c>
      <c r="C35" s="17">
        <v>1832084212</v>
      </c>
      <c r="D35" s="18">
        <v>1101832003415</v>
      </c>
      <c r="E35" s="17" t="s">
        <v>10</v>
      </c>
      <c r="F35" s="17" t="s">
        <v>72</v>
      </c>
      <c r="G35" s="17">
        <v>0</v>
      </c>
      <c r="H35" s="17">
        <v>0</v>
      </c>
      <c r="I35" s="20"/>
      <c r="J35" s="20"/>
      <c r="K35" s="20"/>
      <c r="L35" s="20"/>
      <c r="M35" s="17">
        <v>16.287</v>
      </c>
      <c r="N35" s="17">
        <v>2</v>
      </c>
      <c r="O35" s="39">
        <f t="shared" si="0"/>
        <v>0.3006014742594829</v>
      </c>
      <c r="P35" s="17">
        <v>32.505</v>
      </c>
      <c r="Q35" s="17">
        <v>4</v>
      </c>
      <c r="R35" s="39">
        <f t="shared" si="1"/>
        <v>0.34513755443694166</v>
      </c>
      <c r="S35" s="17">
        <v>32.505</v>
      </c>
      <c r="T35" s="17">
        <v>4</v>
      </c>
      <c r="U35" s="39">
        <f t="shared" si="2"/>
        <v>0.33362899948219504</v>
      </c>
      <c r="V35" s="12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s="8" customFormat="1" ht="33.75">
      <c r="A36" s="36">
        <v>31</v>
      </c>
      <c r="B36" s="17" t="s">
        <v>73</v>
      </c>
      <c r="C36" s="17">
        <v>1833053859</v>
      </c>
      <c r="D36" s="18">
        <v>1091840006983</v>
      </c>
      <c r="E36" s="17" t="s">
        <v>10</v>
      </c>
      <c r="F36" s="17" t="s">
        <v>74</v>
      </c>
      <c r="G36" s="17">
        <v>0</v>
      </c>
      <c r="H36" s="17">
        <v>0</v>
      </c>
      <c r="I36" s="20"/>
      <c r="J36" s="20"/>
      <c r="K36" s="20"/>
      <c r="L36" s="20"/>
      <c r="M36" s="17">
        <v>14.989</v>
      </c>
      <c r="N36" s="17">
        <v>8</v>
      </c>
      <c r="O36" s="39">
        <f t="shared" si="0"/>
        <v>0.27664490069843367</v>
      </c>
      <c r="P36" s="17">
        <v>56.985</v>
      </c>
      <c r="Q36" s="17">
        <v>25</v>
      </c>
      <c r="R36" s="39">
        <f t="shared" si="1"/>
        <v>0.6050657910964196</v>
      </c>
      <c r="S36" s="17">
        <v>59.765</v>
      </c>
      <c r="T36" s="17">
        <v>25</v>
      </c>
      <c r="U36" s="39">
        <f t="shared" si="2"/>
        <v>0.6134236934026576</v>
      </c>
      <c r="V36" s="12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s="8" customFormat="1" ht="22.5">
      <c r="A37" s="36">
        <v>32</v>
      </c>
      <c r="B37" s="17" t="s">
        <v>75</v>
      </c>
      <c r="C37" s="17">
        <v>1831156190</v>
      </c>
      <c r="D37" s="18">
        <v>1121831007540</v>
      </c>
      <c r="E37" s="17" t="s">
        <v>10</v>
      </c>
      <c r="F37" s="17" t="s">
        <v>76</v>
      </c>
      <c r="G37" s="17">
        <v>0</v>
      </c>
      <c r="H37" s="17">
        <v>0</v>
      </c>
      <c r="I37" s="20"/>
      <c r="J37" s="20"/>
      <c r="K37" s="20"/>
      <c r="L37" s="20"/>
      <c r="M37" s="17">
        <v>0</v>
      </c>
      <c r="N37" s="17">
        <v>0</v>
      </c>
      <c r="O37" s="39">
        <f t="shared" si="0"/>
        <v>0</v>
      </c>
      <c r="P37" s="17">
        <v>0</v>
      </c>
      <c r="Q37" s="17">
        <v>0</v>
      </c>
      <c r="R37" s="39">
        <f t="shared" si="1"/>
        <v>0</v>
      </c>
      <c r="S37" s="17">
        <v>313.5</v>
      </c>
      <c r="T37" s="17">
        <v>82</v>
      </c>
      <c r="U37" s="39">
        <f t="shared" si="2"/>
        <v>3.217741619371424</v>
      </c>
      <c r="V37" s="12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s="8" customFormat="1" ht="45">
      <c r="A38" s="36">
        <v>33</v>
      </c>
      <c r="B38" s="17" t="s">
        <v>77</v>
      </c>
      <c r="C38" s="17">
        <v>1834028950</v>
      </c>
      <c r="D38" s="18">
        <v>1021801592570</v>
      </c>
      <c r="E38" s="17" t="s">
        <v>24</v>
      </c>
      <c r="F38" s="17" t="s">
        <v>78</v>
      </c>
      <c r="G38" s="17">
        <v>0</v>
      </c>
      <c r="H38" s="17">
        <v>0</v>
      </c>
      <c r="I38" s="20"/>
      <c r="J38" s="20"/>
      <c r="K38" s="20"/>
      <c r="L38" s="20"/>
      <c r="M38" s="17">
        <v>0</v>
      </c>
      <c r="N38" s="17">
        <v>0</v>
      </c>
      <c r="O38" s="39">
        <f t="shared" si="0"/>
        <v>0</v>
      </c>
      <c r="P38" s="17">
        <v>1226.43</v>
      </c>
      <c r="Q38" s="17">
        <v>1116</v>
      </c>
      <c r="R38" s="39">
        <f t="shared" si="1"/>
        <v>13.02221353293642</v>
      </c>
      <c r="S38" s="17">
        <v>1243.85</v>
      </c>
      <c r="T38" s="17">
        <v>1087</v>
      </c>
      <c r="U38" s="39">
        <f t="shared" si="2"/>
        <v>12.76678760208978</v>
      </c>
      <c r="V38" s="12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8" customFormat="1" ht="45">
      <c r="A39" s="36">
        <v>34</v>
      </c>
      <c r="B39" s="17" t="s">
        <v>79</v>
      </c>
      <c r="C39" s="17">
        <v>1832096465</v>
      </c>
      <c r="D39" s="18">
        <v>1121832001785</v>
      </c>
      <c r="E39" s="17" t="s">
        <v>10</v>
      </c>
      <c r="F39" s="17" t="s">
        <v>80</v>
      </c>
      <c r="G39" s="17">
        <v>0</v>
      </c>
      <c r="H39" s="17">
        <v>0</v>
      </c>
      <c r="I39" s="20"/>
      <c r="J39" s="20"/>
      <c r="K39" s="20"/>
      <c r="L39" s="20"/>
      <c r="M39" s="17">
        <v>0</v>
      </c>
      <c r="N39" s="17">
        <v>0</v>
      </c>
      <c r="O39" s="39">
        <f t="shared" si="0"/>
        <v>0</v>
      </c>
      <c r="P39" s="17">
        <v>364.821</v>
      </c>
      <c r="Q39" s="17">
        <v>88</v>
      </c>
      <c r="R39" s="39">
        <f t="shared" si="1"/>
        <v>3.8736633670893554</v>
      </c>
      <c r="S39" s="17">
        <v>368.321</v>
      </c>
      <c r="T39" s="17">
        <v>88</v>
      </c>
      <c r="U39" s="39">
        <f t="shared" si="2"/>
        <v>3.7804204497240903</v>
      </c>
      <c r="V39" s="1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s="8" customFormat="1" ht="45">
      <c r="A40" s="36">
        <v>35</v>
      </c>
      <c r="B40" s="17" t="s">
        <v>126</v>
      </c>
      <c r="C40" s="17">
        <v>1832082230</v>
      </c>
      <c r="D40" s="18">
        <v>1101832001633</v>
      </c>
      <c r="E40" s="17" t="s">
        <v>10</v>
      </c>
      <c r="F40" s="17" t="s">
        <v>88</v>
      </c>
      <c r="G40" s="17">
        <v>0</v>
      </c>
      <c r="H40" s="17">
        <v>0</v>
      </c>
      <c r="I40" s="20"/>
      <c r="J40" s="20"/>
      <c r="K40" s="20"/>
      <c r="L40" s="20"/>
      <c r="M40" s="17">
        <v>19.6</v>
      </c>
      <c r="N40" s="17">
        <v>3</v>
      </c>
      <c r="O40" s="39">
        <f t="shared" si="0"/>
        <v>0.36174795207747684</v>
      </c>
      <c r="P40" s="17">
        <v>28.6</v>
      </c>
      <c r="Q40" s="17">
        <v>5</v>
      </c>
      <c r="R40" s="39">
        <f t="shared" si="1"/>
        <v>0.3036743287770045</v>
      </c>
      <c r="S40" s="17">
        <v>31.7</v>
      </c>
      <c r="T40" s="17">
        <v>6</v>
      </c>
      <c r="U40" s="39">
        <f t="shared" si="2"/>
        <v>0.3253665369507947</v>
      </c>
      <c r="V40" s="1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s="8" customFormat="1" ht="33.75">
      <c r="A41" s="34">
        <v>36</v>
      </c>
      <c r="B41" s="17" t="s">
        <v>86</v>
      </c>
      <c r="C41" s="17">
        <v>1833024706</v>
      </c>
      <c r="D41" s="18">
        <v>1021801510939</v>
      </c>
      <c r="E41" s="17" t="s">
        <v>10</v>
      </c>
      <c r="F41" s="17" t="s">
        <v>87</v>
      </c>
      <c r="G41" s="17">
        <v>0</v>
      </c>
      <c r="H41" s="17">
        <v>0</v>
      </c>
      <c r="I41" s="20"/>
      <c r="J41" s="20"/>
      <c r="K41" s="20"/>
      <c r="L41" s="20"/>
      <c r="M41" s="17">
        <v>17.067</v>
      </c>
      <c r="N41" s="17">
        <v>5</v>
      </c>
      <c r="O41" s="39">
        <f t="shared" si="0"/>
        <v>0.31499756622991315</v>
      </c>
      <c r="P41" s="17">
        <v>20.543</v>
      </c>
      <c r="Q41" s="17">
        <v>6</v>
      </c>
      <c r="R41" s="39">
        <f t="shared" si="1"/>
        <v>0.2181252355267833</v>
      </c>
      <c r="S41" s="17">
        <v>20.543</v>
      </c>
      <c r="T41" s="17">
        <v>6</v>
      </c>
      <c r="U41" s="39">
        <f t="shared" si="2"/>
        <v>0.2108518854441696</v>
      </c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s="8" customFormat="1" ht="33.75">
      <c r="A42" s="34">
        <v>37</v>
      </c>
      <c r="B42" s="17" t="s">
        <v>99</v>
      </c>
      <c r="C42" s="17">
        <v>1834048410</v>
      </c>
      <c r="D42" s="18">
        <v>1091840004519</v>
      </c>
      <c r="E42" s="17" t="s">
        <v>10</v>
      </c>
      <c r="F42" s="17" t="s">
        <v>100</v>
      </c>
      <c r="G42" s="17">
        <v>5</v>
      </c>
      <c r="H42" s="17">
        <v>2</v>
      </c>
      <c r="I42" s="20"/>
      <c r="J42" s="20"/>
      <c r="K42" s="20"/>
      <c r="L42" s="20"/>
      <c r="M42" s="17">
        <v>9.64</v>
      </c>
      <c r="N42" s="17">
        <v>1</v>
      </c>
      <c r="O42" s="39">
        <f t="shared" si="0"/>
        <v>0.17792093153198352</v>
      </c>
      <c r="P42" s="17">
        <v>9.64</v>
      </c>
      <c r="Q42" s="17">
        <v>1</v>
      </c>
      <c r="R42" s="39">
        <f t="shared" si="1"/>
        <v>0.10235736116819313</v>
      </c>
      <c r="S42" s="17">
        <v>9.64</v>
      </c>
      <c r="T42" s="17">
        <v>1</v>
      </c>
      <c r="U42" s="39">
        <f t="shared" si="2"/>
        <v>0.09894427180459499</v>
      </c>
      <c r="V42" s="1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s="8" customFormat="1" ht="22.5">
      <c r="A43" s="34">
        <v>38</v>
      </c>
      <c r="B43" s="17" t="s">
        <v>92</v>
      </c>
      <c r="C43" s="17">
        <v>1841019178</v>
      </c>
      <c r="D43" s="18">
        <v>1111841008410</v>
      </c>
      <c r="E43" s="17" t="s">
        <v>10</v>
      </c>
      <c r="F43" s="17" t="s">
        <v>93</v>
      </c>
      <c r="G43" s="17">
        <v>0</v>
      </c>
      <c r="H43" s="17">
        <v>0</v>
      </c>
      <c r="I43" s="20"/>
      <c r="J43" s="20"/>
      <c r="K43" s="20"/>
      <c r="L43" s="20"/>
      <c r="M43" s="17">
        <v>0</v>
      </c>
      <c r="N43" s="17">
        <v>0</v>
      </c>
      <c r="O43" s="39">
        <f t="shared" si="0"/>
        <v>0</v>
      </c>
      <c r="P43" s="17">
        <v>1.518</v>
      </c>
      <c r="Q43" s="17">
        <v>1</v>
      </c>
      <c r="R43" s="39">
        <f t="shared" si="1"/>
        <v>0.016118098988933315</v>
      </c>
      <c r="S43" s="17">
        <v>1.518</v>
      </c>
      <c r="T43" s="17">
        <v>1</v>
      </c>
      <c r="U43" s="39">
        <f t="shared" si="2"/>
        <v>0.01558064363064058</v>
      </c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s="8" customFormat="1" ht="33.75">
      <c r="A44" s="34">
        <v>39</v>
      </c>
      <c r="B44" s="17" t="s">
        <v>32</v>
      </c>
      <c r="C44" s="17">
        <v>1831129414</v>
      </c>
      <c r="D44" s="18">
        <v>1081831006938</v>
      </c>
      <c r="E44" s="17" t="s">
        <v>10</v>
      </c>
      <c r="F44" s="17" t="s">
        <v>91</v>
      </c>
      <c r="G44" s="17">
        <v>0</v>
      </c>
      <c r="H44" s="17">
        <v>0</v>
      </c>
      <c r="I44" s="20"/>
      <c r="J44" s="20"/>
      <c r="K44" s="20"/>
      <c r="L44" s="20"/>
      <c r="M44" s="17">
        <v>4.6371</v>
      </c>
      <c r="N44" s="17">
        <v>1</v>
      </c>
      <c r="O44" s="39">
        <f t="shared" si="0"/>
        <v>0.08558476676420755</v>
      </c>
      <c r="P44" s="17">
        <v>4.6371</v>
      </c>
      <c r="Q44" s="17">
        <v>1</v>
      </c>
      <c r="R44" s="39">
        <f t="shared" si="1"/>
        <v>0.04923665139761705</v>
      </c>
      <c r="S44" s="17">
        <v>4.6371</v>
      </c>
      <c r="T44" s="17">
        <v>1</v>
      </c>
      <c r="U44" s="39">
        <f t="shared" si="2"/>
        <v>0.0475948633594489</v>
      </c>
      <c r="V44" s="12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22" s="11" customFormat="1" ht="45">
      <c r="A45" s="34">
        <v>40</v>
      </c>
      <c r="B45" s="37" t="s">
        <v>38</v>
      </c>
      <c r="C45" s="14">
        <v>1834044663</v>
      </c>
      <c r="D45" s="21">
        <v>1081840005015</v>
      </c>
      <c r="E45" s="14" t="s">
        <v>10</v>
      </c>
      <c r="F45" s="37" t="s">
        <v>103</v>
      </c>
      <c r="G45" s="14">
        <v>0</v>
      </c>
      <c r="H45" s="14">
        <v>0</v>
      </c>
      <c r="I45" s="17"/>
      <c r="J45" s="17"/>
      <c r="K45" s="17"/>
      <c r="L45" s="17"/>
      <c r="M45" s="17">
        <v>12.159</v>
      </c>
      <c r="N45" s="17">
        <v>2</v>
      </c>
      <c r="O45" s="39">
        <f t="shared" si="0"/>
        <v>0.22441292598520618</v>
      </c>
      <c r="P45" s="17">
        <v>6.678</v>
      </c>
      <c r="Q45" s="17">
        <v>1</v>
      </c>
      <c r="R45" s="39">
        <f t="shared" si="1"/>
        <v>0.07090689397107819</v>
      </c>
      <c r="S45" s="17">
        <v>6.678</v>
      </c>
      <c r="T45" s="17">
        <v>1</v>
      </c>
      <c r="U45" s="39">
        <f t="shared" si="2"/>
        <v>0.06854251526048603</v>
      </c>
      <c r="V45" s="23"/>
    </row>
    <row r="46" spans="1:22" s="11" customFormat="1" ht="33.75">
      <c r="A46" s="34">
        <v>41</v>
      </c>
      <c r="B46" s="36" t="s">
        <v>52</v>
      </c>
      <c r="C46" s="27">
        <v>1832078716</v>
      </c>
      <c r="D46" s="28">
        <v>1021801650034</v>
      </c>
      <c r="E46" s="27" t="s">
        <v>10</v>
      </c>
      <c r="F46" s="27" t="s">
        <v>53</v>
      </c>
      <c r="G46" s="27">
        <v>0</v>
      </c>
      <c r="H46" s="27">
        <v>0</v>
      </c>
      <c r="I46" s="17"/>
      <c r="J46" s="17"/>
      <c r="K46" s="17"/>
      <c r="L46" s="17"/>
      <c r="M46" s="17">
        <v>52.61</v>
      </c>
      <c r="N46" s="17">
        <v>41</v>
      </c>
      <c r="O46" s="39">
        <f t="shared" si="0"/>
        <v>0.9709979468773497</v>
      </c>
      <c r="P46" s="17">
        <v>50.62</v>
      </c>
      <c r="Q46" s="17">
        <v>39</v>
      </c>
      <c r="R46" s="39">
        <f t="shared" si="1"/>
        <v>0.5374823259682505</v>
      </c>
      <c r="S46" s="17">
        <v>50.62</v>
      </c>
      <c r="T46" s="17">
        <v>39</v>
      </c>
      <c r="U46" s="39">
        <f t="shared" si="2"/>
        <v>0.519560066260228</v>
      </c>
      <c r="V46" s="23"/>
    </row>
    <row r="47" spans="1:52" ht="12">
      <c r="A47" s="34"/>
      <c r="B47" s="14" t="s">
        <v>33</v>
      </c>
      <c r="C47" s="14"/>
      <c r="D47" s="21"/>
      <c r="E47" s="14"/>
      <c r="F47" s="14"/>
      <c r="G47" s="14"/>
      <c r="H47" s="14"/>
      <c r="I47" s="16"/>
      <c r="J47" s="16"/>
      <c r="K47" s="16"/>
      <c r="L47" s="16"/>
      <c r="M47" s="24">
        <f aca="true" t="shared" si="3" ref="M47:V47">SUM(M6:M46)</f>
        <v>5418.137100000002</v>
      </c>
      <c r="N47" s="24">
        <f t="shared" si="3"/>
        <v>1098</v>
      </c>
      <c r="O47" s="24">
        <f t="shared" si="3"/>
        <v>99.99999999999996</v>
      </c>
      <c r="P47" s="24">
        <f t="shared" si="3"/>
        <v>9417.984099999998</v>
      </c>
      <c r="Q47" s="24">
        <f t="shared" si="3"/>
        <v>2859</v>
      </c>
      <c r="R47" s="24">
        <f t="shared" si="3"/>
        <v>100.00000000000004</v>
      </c>
      <c r="S47" s="24">
        <f t="shared" si="3"/>
        <v>9742.858100000001</v>
      </c>
      <c r="T47" s="24">
        <f t="shared" si="3"/>
        <v>2919</v>
      </c>
      <c r="U47" s="24">
        <f t="shared" si="3"/>
        <v>100</v>
      </c>
      <c r="V47" s="12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ht="12">
      <c r="A48" s="34"/>
      <c r="B48" s="14" t="s">
        <v>34</v>
      </c>
      <c r="C48" s="14"/>
      <c r="D48" s="21"/>
      <c r="E48" s="14"/>
      <c r="F48" s="14"/>
      <c r="G48" s="14"/>
      <c r="H48" s="14"/>
      <c r="I48" s="16"/>
      <c r="J48" s="16"/>
      <c r="K48" s="16"/>
      <c r="L48" s="16"/>
      <c r="M48" s="24"/>
      <c r="N48" s="24"/>
      <c r="O48" s="41">
        <f>O7+O9+O17</f>
        <v>38.508900042414936</v>
      </c>
      <c r="P48" s="24"/>
      <c r="Q48" s="24"/>
      <c r="R48" s="41">
        <f>R15+R29+R30+R38</f>
        <v>42.01176130675354</v>
      </c>
      <c r="S48" s="24"/>
      <c r="T48" s="24"/>
      <c r="U48" s="41">
        <f>U15+U29+U30+U38</f>
        <v>40.55021595767673</v>
      </c>
      <c r="V48" s="12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ht="12">
      <c r="A49" s="34"/>
      <c r="B49" s="14" t="s">
        <v>35</v>
      </c>
      <c r="C49" s="14"/>
      <c r="D49" s="21"/>
      <c r="E49" s="14"/>
      <c r="F49" s="14"/>
      <c r="G49" s="14"/>
      <c r="H49" s="14"/>
      <c r="I49" s="16"/>
      <c r="J49" s="16"/>
      <c r="K49" s="16"/>
      <c r="L49" s="16"/>
      <c r="M49" s="24"/>
      <c r="N49" s="24"/>
      <c r="O49" s="40">
        <f>O7*O7+O9*O9+O17*O17</f>
        <v>557.077044162014</v>
      </c>
      <c r="P49" s="24"/>
      <c r="Q49" s="24"/>
      <c r="R49" s="40">
        <f>R15*R15+(R29+R30)*(R29+R30)+R38*R38</f>
        <v>591.8506360026984</v>
      </c>
      <c r="S49" s="24"/>
      <c r="T49" s="24"/>
      <c r="U49" s="40">
        <f>U38*U38+(U29+U30)*(U29+U30)+U15*U15</f>
        <v>553.4077429194595</v>
      </c>
      <c r="V49" s="12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22" ht="12">
      <c r="A50" s="57" t="s">
        <v>37</v>
      </c>
      <c r="B50" s="57"/>
      <c r="C50" s="57"/>
      <c r="D50" s="57"/>
      <c r="E50" s="57"/>
      <c r="F50" s="57"/>
      <c r="G50" s="57"/>
      <c r="H50" s="57"/>
      <c r="I50" s="25"/>
      <c r="J50" s="25"/>
      <c r="K50" s="25"/>
      <c r="L50" s="25"/>
      <c r="M50" s="26"/>
      <c r="N50" s="26"/>
      <c r="O50" s="26"/>
      <c r="P50" s="26"/>
      <c r="Q50" s="26"/>
      <c r="R50" s="26"/>
      <c r="S50" s="26"/>
      <c r="T50" s="26"/>
      <c r="U50" s="26"/>
      <c r="V50" s="12"/>
    </row>
  </sheetData>
  <sheetProtection/>
  <mergeCells count="12">
    <mergeCell ref="A50:H50"/>
    <mergeCell ref="A1:U2"/>
    <mergeCell ref="A3:A4"/>
    <mergeCell ref="B3:B4"/>
    <mergeCell ref="C3:C4"/>
    <mergeCell ref="D3:D4"/>
    <mergeCell ref="E3:E4"/>
    <mergeCell ref="F3:F4"/>
    <mergeCell ref="G3:H3"/>
    <mergeCell ref="S3:U3"/>
    <mergeCell ref="P3:R3"/>
    <mergeCell ref="M3:O3"/>
  </mergeCells>
  <printOptions/>
  <pageMargins left="0.4330708661417323" right="0.4330708661417323" top="0.9448818897637796" bottom="0.5511811023622047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4">
      <selection activeCell="N21" sqref="N21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8.625" style="0" customWidth="1"/>
    <col min="4" max="4" width="8.75390625" style="0" customWidth="1"/>
    <col min="5" max="5" width="8.625" style="0" customWidth="1"/>
    <col min="6" max="8" width="8.875" style="0" customWidth="1"/>
    <col min="9" max="9" width="8.75390625" style="0" customWidth="1"/>
    <col min="10" max="10" width="9.00390625" style="0" customWidth="1"/>
    <col min="11" max="11" width="8.875" style="0" customWidth="1"/>
    <col min="12" max="12" width="8.75390625" style="0" customWidth="1"/>
    <col min="13" max="13" width="8.875" style="0" customWidth="1"/>
    <col min="14" max="14" width="8.75390625" style="0" customWidth="1"/>
    <col min="15" max="15" width="8.875" style="0" customWidth="1"/>
    <col min="16" max="16" width="9.125" style="0" customWidth="1"/>
    <col min="17" max="17" width="8.875" style="0" customWidth="1"/>
  </cols>
  <sheetData>
    <row r="1" spans="1:32" ht="15.75">
      <c r="A1" s="71" t="s">
        <v>125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 t="s">
        <v>120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ht="12.75">
      <c r="A2" s="73" t="s">
        <v>121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 t="s">
        <v>121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2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ht="12.75">
      <c r="A4" s="69"/>
      <c r="B4" s="61" t="s">
        <v>104</v>
      </c>
      <c r="C4" s="61"/>
      <c r="D4" s="61" t="s">
        <v>105</v>
      </c>
      <c r="E4" s="61"/>
      <c r="F4" s="69" t="s">
        <v>106</v>
      </c>
      <c r="G4" s="69"/>
      <c r="H4" s="69"/>
      <c r="I4" s="69"/>
      <c r="J4" s="69"/>
      <c r="K4" s="69"/>
      <c r="L4" s="70" t="s">
        <v>107</v>
      </c>
      <c r="M4" s="70"/>
      <c r="N4" s="70"/>
      <c r="O4" s="70"/>
      <c r="P4" s="61" t="s">
        <v>108</v>
      </c>
      <c r="Q4" s="61"/>
      <c r="R4" s="64"/>
      <c r="S4" s="67" t="s">
        <v>104</v>
      </c>
      <c r="T4" s="61"/>
      <c r="U4" s="61" t="s">
        <v>105</v>
      </c>
      <c r="V4" s="61"/>
      <c r="W4" s="68" t="s">
        <v>106</v>
      </c>
      <c r="X4" s="68"/>
      <c r="Y4" s="68"/>
      <c r="Z4" s="68"/>
      <c r="AA4" s="68"/>
      <c r="AB4" s="68"/>
      <c r="AC4" s="61" t="s">
        <v>107</v>
      </c>
      <c r="AD4" s="61"/>
      <c r="AE4" s="61"/>
      <c r="AF4" s="61"/>
    </row>
    <row r="5" spans="1:32" ht="12.75">
      <c r="A5" s="69"/>
      <c r="B5" s="61"/>
      <c r="C5" s="61"/>
      <c r="D5" s="61"/>
      <c r="E5" s="61"/>
      <c r="F5" s="69" t="s">
        <v>109</v>
      </c>
      <c r="G5" s="69"/>
      <c r="H5" s="61" t="s">
        <v>110</v>
      </c>
      <c r="I5" s="61"/>
      <c r="J5" s="61" t="s">
        <v>111</v>
      </c>
      <c r="K5" s="61"/>
      <c r="L5" s="70" t="s">
        <v>109</v>
      </c>
      <c r="M5" s="70"/>
      <c r="N5" s="61" t="s">
        <v>112</v>
      </c>
      <c r="O5" s="61"/>
      <c r="P5" s="61"/>
      <c r="Q5" s="61"/>
      <c r="R5" s="65"/>
      <c r="S5" s="67"/>
      <c r="T5" s="61"/>
      <c r="U5" s="61"/>
      <c r="V5" s="61"/>
      <c r="W5" s="61" t="s">
        <v>109</v>
      </c>
      <c r="X5" s="61"/>
      <c r="Y5" s="61" t="s">
        <v>110</v>
      </c>
      <c r="Z5" s="61"/>
      <c r="AA5" s="61" t="s">
        <v>111</v>
      </c>
      <c r="AB5" s="61"/>
      <c r="AC5" s="61" t="s">
        <v>109</v>
      </c>
      <c r="AD5" s="61"/>
      <c r="AE5" s="61" t="s">
        <v>112</v>
      </c>
      <c r="AF5" s="61"/>
    </row>
    <row r="6" spans="1:32" ht="12.75">
      <c r="A6" s="69"/>
      <c r="B6" s="61"/>
      <c r="C6" s="61"/>
      <c r="D6" s="61"/>
      <c r="E6" s="61"/>
      <c r="F6" s="69"/>
      <c r="G6" s="69"/>
      <c r="H6" s="61"/>
      <c r="I6" s="61"/>
      <c r="J6" s="61"/>
      <c r="K6" s="61"/>
      <c r="L6" s="70"/>
      <c r="M6" s="70"/>
      <c r="N6" s="61"/>
      <c r="O6" s="61"/>
      <c r="P6" s="61"/>
      <c r="Q6" s="61"/>
      <c r="R6" s="65"/>
      <c r="S6" s="67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ht="45.75" customHeight="1">
      <c r="A7" s="69"/>
      <c r="B7" s="61"/>
      <c r="C7" s="61"/>
      <c r="D7" s="61"/>
      <c r="E7" s="61"/>
      <c r="F7" s="69"/>
      <c r="G7" s="69"/>
      <c r="H7" s="61"/>
      <c r="I7" s="61"/>
      <c r="J7" s="61"/>
      <c r="K7" s="61"/>
      <c r="L7" s="70"/>
      <c r="M7" s="70"/>
      <c r="N7" s="61"/>
      <c r="O7" s="61"/>
      <c r="P7" s="61"/>
      <c r="Q7" s="61"/>
      <c r="R7" s="65"/>
      <c r="S7" s="67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ht="68.25" customHeight="1">
      <c r="A8" s="69"/>
      <c r="B8" s="61"/>
      <c r="C8" s="61"/>
      <c r="D8" s="61"/>
      <c r="E8" s="61"/>
      <c r="F8" s="69"/>
      <c r="G8" s="69"/>
      <c r="H8" s="61"/>
      <c r="I8" s="61"/>
      <c r="J8" s="61"/>
      <c r="K8" s="61"/>
      <c r="L8" s="70"/>
      <c r="M8" s="70"/>
      <c r="N8" s="61"/>
      <c r="O8" s="61"/>
      <c r="P8" s="61"/>
      <c r="Q8" s="61"/>
      <c r="R8" s="65"/>
      <c r="S8" s="51" t="s">
        <v>113</v>
      </c>
      <c r="T8" s="45" t="s">
        <v>114</v>
      </c>
      <c r="U8" s="45" t="s">
        <v>113</v>
      </c>
      <c r="V8" s="45" t="s">
        <v>114</v>
      </c>
      <c r="W8" s="45" t="s">
        <v>113</v>
      </c>
      <c r="X8" s="45" t="s">
        <v>114</v>
      </c>
      <c r="Y8" s="45" t="s">
        <v>113</v>
      </c>
      <c r="Z8" s="45" t="s">
        <v>114</v>
      </c>
      <c r="AA8" s="45" t="s">
        <v>113</v>
      </c>
      <c r="AB8" s="45" t="s">
        <v>114</v>
      </c>
      <c r="AC8" s="45" t="s">
        <v>113</v>
      </c>
      <c r="AD8" s="45" t="s">
        <v>114</v>
      </c>
      <c r="AE8" s="45" t="s">
        <v>113</v>
      </c>
      <c r="AF8" s="45" t="s">
        <v>114</v>
      </c>
    </row>
    <row r="9" spans="1:32" ht="46.5" customHeight="1">
      <c r="A9" s="69"/>
      <c r="B9" s="46" t="s">
        <v>115</v>
      </c>
      <c r="C9" s="46" t="s">
        <v>116</v>
      </c>
      <c r="D9" s="46" t="s">
        <v>115</v>
      </c>
      <c r="E9" s="46" t="s">
        <v>116</v>
      </c>
      <c r="F9" s="46" t="s">
        <v>115</v>
      </c>
      <c r="G9" s="46" t="s">
        <v>116</v>
      </c>
      <c r="H9" s="46" t="s">
        <v>115</v>
      </c>
      <c r="I9" s="46" t="s">
        <v>116</v>
      </c>
      <c r="J9" s="46" t="s">
        <v>115</v>
      </c>
      <c r="K9" s="46" t="s">
        <v>116</v>
      </c>
      <c r="L9" s="46" t="s">
        <v>115</v>
      </c>
      <c r="M9" s="46" t="s">
        <v>116</v>
      </c>
      <c r="N9" s="46" t="s">
        <v>115</v>
      </c>
      <c r="O9" s="46" t="s">
        <v>116</v>
      </c>
      <c r="P9" s="46" t="s">
        <v>115</v>
      </c>
      <c r="Q9" s="46" t="s">
        <v>116</v>
      </c>
      <c r="R9" s="65"/>
      <c r="S9" s="51">
        <v>1</v>
      </c>
      <c r="T9" s="45">
        <v>2</v>
      </c>
      <c r="U9" s="45">
        <v>3</v>
      </c>
      <c r="V9" s="45">
        <v>4</v>
      </c>
      <c r="W9" s="45">
        <v>5</v>
      </c>
      <c r="X9" s="45">
        <v>6</v>
      </c>
      <c r="Y9" s="45">
        <v>7</v>
      </c>
      <c r="Z9" s="45">
        <v>8</v>
      </c>
      <c r="AA9" s="45">
        <v>9</v>
      </c>
      <c r="AB9" s="45">
        <v>10</v>
      </c>
      <c r="AC9" s="45">
        <v>11</v>
      </c>
      <c r="AD9" s="45">
        <v>12</v>
      </c>
      <c r="AE9" s="45">
        <v>13</v>
      </c>
      <c r="AF9" s="45">
        <v>14</v>
      </c>
    </row>
    <row r="10" spans="1:32" ht="12.75">
      <c r="A10" s="69"/>
      <c r="B10" s="44">
        <v>1</v>
      </c>
      <c r="C10" s="47">
        <v>2</v>
      </c>
      <c r="D10" s="47">
        <v>3</v>
      </c>
      <c r="E10" s="47">
        <v>4</v>
      </c>
      <c r="F10" s="47">
        <v>5</v>
      </c>
      <c r="G10" s="47">
        <v>6</v>
      </c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66"/>
      <c r="S10" s="52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ht="22.5">
      <c r="A11" s="46" t="s">
        <v>117</v>
      </c>
      <c r="B11" s="44">
        <v>9</v>
      </c>
      <c r="C11" s="48">
        <v>4.5</v>
      </c>
      <c r="D11" s="49">
        <v>1009</v>
      </c>
      <c r="E11" s="48">
        <v>1453.7</v>
      </c>
      <c r="F11" s="49">
        <v>2248</v>
      </c>
      <c r="G11" s="48">
        <v>9369.4</v>
      </c>
      <c r="H11" s="49">
        <v>2208</v>
      </c>
      <c r="I11" s="48">
        <v>9350.3</v>
      </c>
      <c r="J11" s="49">
        <v>40</v>
      </c>
      <c r="K11" s="48">
        <v>9.1</v>
      </c>
      <c r="L11" s="49">
        <v>148</v>
      </c>
      <c r="M11" s="48">
        <v>29.3</v>
      </c>
      <c r="N11" s="48">
        <v>0</v>
      </c>
      <c r="O11" s="48">
        <v>0</v>
      </c>
      <c r="P11" s="49">
        <v>3414</v>
      </c>
      <c r="Q11" s="48">
        <v>10846.9</v>
      </c>
      <c r="R11" s="53" t="s">
        <v>118</v>
      </c>
      <c r="S11" s="48">
        <f>B11*100/P11</f>
        <v>0.26362038664323373</v>
      </c>
      <c r="T11" s="48">
        <f>C11*100/Q11</f>
        <v>0.0414865076657847</v>
      </c>
      <c r="U11" s="48">
        <f>D11*100/P11</f>
        <v>29.55477445811365</v>
      </c>
      <c r="V11" s="48">
        <f>E11*100/Q11</f>
        <v>13.401985820833602</v>
      </c>
      <c r="W11" s="48">
        <f>F11*100/P11</f>
        <v>65.8465143526655</v>
      </c>
      <c r="X11" s="48">
        <f>G11*100/Q11</f>
        <v>86.37859664973402</v>
      </c>
      <c r="Y11" s="48">
        <f>H11*100/P11</f>
        <v>64.67486818980667</v>
      </c>
      <c r="Z11" s="48">
        <f>I11*100/Q11</f>
        <v>86.20250947275258</v>
      </c>
      <c r="AA11" s="48">
        <f>J11*100/P11</f>
        <v>1.1716461628588166</v>
      </c>
      <c r="AB11" s="48">
        <f>K11*100/Q11</f>
        <v>0.08389493772414239</v>
      </c>
      <c r="AC11" s="48">
        <f>L11*100/P11</f>
        <v>4.335090802577621</v>
      </c>
      <c r="AD11" s="48">
        <f>M11*100/Q11</f>
        <v>0.270123261023887</v>
      </c>
      <c r="AE11" s="48">
        <f>N11*100/P11</f>
        <v>0</v>
      </c>
      <c r="AF11" s="48">
        <f>O11*100/Q11</f>
        <v>0</v>
      </c>
    </row>
    <row r="12" spans="1:32" ht="15.75">
      <c r="A12" s="62" t="s">
        <v>119</v>
      </c>
      <c r="B12" s="63"/>
      <c r="C12" s="63"/>
      <c r="D12" s="63"/>
      <c r="E12" s="63"/>
      <c r="F12" s="63"/>
      <c r="G12" s="63"/>
      <c r="H12" s="63"/>
      <c r="I12" s="43"/>
      <c r="J12" s="43"/>
      <c r="K12" s="43"/>
      <c r="L12" s="43"/>
      <c r="M12" s="43"/>
      <c r="N12" s="43"/>
      <c r="O12" s="43"/>
      <c r="P12" s="43"/>
      <c r="Q12" s="43"/>
      <c r="R12" s="62" t="s">
        <v>119</v>
      </c>
      <c r="S12" s="63"/>
      <c r="T12" s="63"/>
      <c r="U12" s="63"/>
      <c r="V12" s="63"/>
      <c r="W12" s="63"/>
      <c r="X12" s="63"/>
      <c r="Y12" s="63"/>
      <c r="Z12" s="43"/>
      <c r="AA12" s="43"/>
      <c r="AB12" s="43"/>
      <c r="AC12" s="43"/>
      <c r="AD12" s="43"/>
      <c r="AE12" s="43"/>
      <c r="AF12" s="43"/>
    </row>
    <row r="13" spans="1:32" ht="15.75">
      <c r="A13" s="54"/>
      <c r="B13" s="55"/>
      <c r="C13" s="55"/>
      <c r="D13" s="55"/>
      <c r="E13" s="55"/>
      <c r="F13" s="55"/>
      <c r="G13" s="55"/>
      <c r="H13" s="55"/>
      <c r="I13" s="43"/>
      <c r="J13" s="43"/>
      <c r="K13" s="43"/>
      <c r="L13" s="43"/>
      <c r="M13" s="43"/>
      <c r="N13" s="43"/>
      <c r="O13" s="43"/>
      <c r="P13" s="43"/>
      <c r="Q13" s="43"/>
      <c r="R13" s="54"/>
      <c r="S13" s="55"/>
      <c r="T13" s="55"/>
      <c r="U13" s="55"/>
      <c r="V13" s="55"/>
      <c r="W13" s="55"/>
      <c r="X13" s="55"/>
      <c r="Y13" s="55"/>
      <c r="Z13" s="43"/>
      <c r="AA13" s="43"/>
      <c r="AB13" s="43"/>
      <c r="AC13" s="43"/>
      <c r="AD13" s="43"/>
      <c r="AE13" s="43"/>
      <c r="AF13" s="43"/>
    </row>
    <row r="14" spans="1:32" ht="15.75">
      <c r="A14" s="54"/>
      <c r="B14" s="55"/>
      <c r="C14" s="55"/>
      <c r="D14" s="55"/>
      <c r="E14" s="55"/>
      <c r="F14" s="55"/>
      <c r="G14" s="55"/>
      <c r="H14" s="55"/>
      <c r="I14" s="43"/>
      <c r="J14" s="43"/>
      <c r="K14" s="43"/>
      <c r="L14" s="43"/>
      <c r="M14" s="43"/>
      <c r="N14" s="43"/>
      <c r="O14" s="43"/>
      <c r="P14" s="43"/>
      <c r="Q14" s="43"/>
      <c r="R14" s="54"/>
      <c r="S14" s="55"/>
      <c r="T14" s="55"/>
      <c r="U14" s="55"/>
      <c r="V14" s="55"/>
      <c r="W14" s="55"/>
      <c r="X14" s="55"/>
      <c r="Y14" s="55"/>
      <c r="Z14" s="43"/>
      <c r="AA14" s="43"/>
      <c r="AB14" s="43"/>
      <c r="AC14" s="43"/>
      <c r="AD14" s="43"/>
      <c r="AE14" s="43"/>
      <c r="AF14" s="43"/>
    </row>
    <row r="15" spans="1:32" ht="15.75">
      <c r="A15" s="54"/>
      <c r="B15" s="55"/>
      <c r="C15" s="55"/>
      <c r="D15" s="55"/>
      <c r="E15" s="55"/>
      <c r="F15" s="55"/>
      <c r="G15" s="55"/>
      <c r="H15" s="55"/>
      <c r="I15" s="43"/>
      <c r="J15" s="43"/>
      <c r="K15" s="43"/>
      <c r="L15" s="43"/>
      <c r="M15" s="43"/>
      <c r="N15" s="43"/>
      <c r="O15" s="43"/>
      <c r="P15" s="43"/>
      <c r="Q15" s="43"/>
      <c r="R15" s="54"/>
      <c r="S15" s="55"/>
      <c r="T15" s="55"/>
      <c r="U15" s="55"/>
      <c r="V15" s="55"/>
      <c r="W15" s="55"/>
      <c r="X15" s="55"/>
      <c r="Y15" s="55"/>
      <c r="Z15" s="43"/>
      <c r="AA15" s="43"/>
      <c r="AB15" s="43"/>
      <c r="AC15" s="43"/>
      <c r="AD15" s="43"/>
      <c r="AE15" s="43"/>
      <c r="AF15" s="43"/>
    </row>
    <row r="16" spans="1:32" ht="15.75">
      <c r="A16" s="54"/>
      <c r="B16" s="55"/>
      <c r="C16" s="55"/>
      <c r="D16" s="55"/>
      <c r="E16" s="55"/>
      <c r="F16" s="55"/>
      <c r="G16" s="55"/>
      <c r="H16" s="55"/>
      <c r="I16" s="43"/>
      <c r="J16" s="43"/>
      <c r="K16" s="43"/>
      <c r="L16" s="43"/>
      <c r="M16" s="43"/>
      <c r="N16" s="43"/>
      <c r="O16" s="43"/>
      <c r="P16" s="43"/>
      <c r="Q16" s="43"/>
      <c r="R16" s="54"/>
      <c r="S16" s="55"/>
      <c r="T16" s="55"/>
      <c r="U16" s="55"/>
      <c r="V16" s="55"/>
      <c r="W16" s="55"/>
      <c r="X16" s="55"/>
      <c r="Y16" s="55"/>
      <c r="Z16" s="43"/>
      <c r="AA16" s="43"/>
      <c r="AB16" s="43"/>
      <c r="AC16" s="43"/>
      <c r="AD16" s="43"/>
      <c r="AE16" s="43"/>
      <c r="AF16" s="43"/>
    </row>
    <row r="17" spans="1:32" ht="15.75">
      <c r="A17" s="54"/>
      <c r="B17" s="55"/>
      <c r="C17" s="55"/>
      <c r="D17" s="55"/>
      <c r="E17" s="55"/>
      <c r="F17" s="55"/>
      <c r="G17" s="55"/>
      <c r="H17" s="55"/>
      <c r="I17" s="43"/>
      <c r="J17" s="43"/>
      <c r="K17" s="43"/>
      <c r="L17" s="43"/>
      <c r="M17" s="43"/>
      <c r="N17" s="43"/>
      <c r="O17" s="43"/>
      <c r="P17" s="43"/>
      <c r="Q17" s="43"/>
      <c r="R17" s="54"/>
      <c r="S17" s="55"/>
      <c r="T17" s="55"/>
      <c r="U17" s="55"/>
      <c r="V17" s="55"/>
      <c r="W17" s="55"/>
      <c r="X17" s="55"/>
      <c r="Y17" s="55"/>
      <c r="Z17" s="43"/>
      <c r="AA17" s="43"/>
      <c r="AB17" s="43"/>
      <c r="AC17" s="43"/>
      <c r="AD17" s="43"/>
      <c r="AE17" s="43"/>
      <c r="AF17" s="43"/>
    </row>
    <row r="18" spans="1:32" ht="15.75">
      <c r="A18" s="54"/>
      <c r="B18" s="55"/>
      <c r="C18" s="55"/>
      <c r="D18" s="55"/>
      <c r="E18" s="55"/>
      <c r="F18" s="55"/>
      <c r="G18" s="55"/>
      <c r="H18" s="55"/>
      <c r="I18" s="43"/>
      <c r="J18" s="43"/>
      <c r="K18" s="43"/>
      <c r="L18" s="43"/>
      <c r="M18" s="43"/>
      <c r="N18" s="43"/>
      <c r="O18" s="43"/>
      <c r="P18" s="43"/>
      <c r="Q18" s="43"/>
      <c r="R18" s="54"/>
      <c r="S18" s="55"/>
      <c r="T18" s="55"/>
      <c r="U18" s="55"/>
      <c r="V18" s="55"/>
      <c r="W18" s="55"/>
      <c r="X18" s="55"/>
      <c r="Y18" s="55"/>
      <c r="Z18" s="43"/>
      <c r="AA18" s="43"/>
      <c r="AB18" s="43"/>
      <c r="AC18" s="43"/>
      <c r="AD18" s="43"/>
      <c r="AE18" s="43"/>
      <c r="AF18" s="43"/>
    </row>
    <row r="19" spans="1:32" ht="15.75">
      <c r="A19" s="54"/>
      <c r="B19" s="55"/>
      <c r="C19" s="55"/>
      <c r="D19" s="55"/>
      <c r="E19" s="55"/>
      <c r="F19" s="55"/>
      <c r="G19" s="55"/>
      <c r="H19" s="55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55"/>
      <c r="T19" s="55"/>
      <c r="U19" s="55"/>
      <c r="V19" s="55"/>
      <c r="W19" s="55"/>
      <c r="X19" s="55"/>
      <c r="Y19" s="55"/>
      <c r="Z19" s="43"/>
      <c r="AA19" s="43"/>
      <c r="AB19" s="43"/>
      <c r="AC19" s="43"/>
      <c r="AD19" s="43"/>
      <c r="AE19" s="43"/>
      <c r="AF19" s="43"/>
    </row>
    <row r="20" spans="1:32" ht="15.75">
      <c r="A20" s="54"/>
      <c r="B20" s="55"/>
      <c r="C20" s="55"/>
      <c r="D20" s="55"/>
      <c r="E20" s="55"/>
      <c r="F20" s="55"/>
      <c r="G20" s="55"/>
      <c r="H20" s="55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55"/>
      <c r="T20" s="55"/>
      <c r="U20" s="55"/>
      <c r="V20" s="55"/>
      <c r="W20" s="55"/>
      <c r="X20" s="55"/>
      <c r="Y20" s="55"/>
      <c r="Z20" s="43"/>
      <c r="AA20" s="43"/>
      <c r="AB20" s="43"/>
      <c r="AC20" s="43"/>
      <c r="AD20" s="43"/>
      <c r="AE20" s="43"/>
      <c r="AF20" s="43"/>
    </row>
    <row r="21" spans="1:32" ht="15.75">
      <c r="A21" s="54"/>
      <c r="B21" s="55"/>
      <c r="C21" s="55"/>
      <c r="D21" s="55"/>
      <c r="E21" s="55"/>
      <c r="F21" s="55"/>
      <c r="G21" s="55"/>
      <c r="H21" s="55"/>
      <c r="I21" s="43"/>
      <c r="J21" s="43"/>
      <c r="K21" s="43"/>
      <c r="L21" s="43"/>
      <c r="M21" s="43"/>
      <c r="N21" s="43"/>
      <c r="O21" s="43"/>
      <c r="P21" s="43"/>
      <c r="Q21" s="43"/>
      <c r="R21" s="54"/>
      <c r="S21" s="55"/>
      <c r="T21" s="55"/>
      <c r="U21" s="55"/>
      <c r="V21" s="55"/>
      <c r="W21" s="55"/>
      <c r="X21" s="55"/>
      <c r="Y21" s="55"/>
      <c r="Z21" s="43"/>
      <c r="AA21" s="43"/>
      <c r="AB21" s="43"/>
      <c r="AC21" s="43"/>
      <c r="AD21" s="43"/>
      <c r="AE21" s="43"/>
      <c r="AF21" s="43"/>
    </row>
    <row r="22" spans="1:32" ht="15.75">
      <c r="A22" s="54"/>
      <c r="B22" s="55"/>
      <c r="C22" s="55"/>
      <c r="D22" s="55"/>
      <c r="E22" s="55"/>
      <c r="F22" s="55"/>
      <c r="G22" s="55"/>
      <c r="H22" s="55"/>
      <c r="I22" s="43"/>
      <c r="J22" s="43"/>
      <c r="K22" s="43"/>
      <c r="L22" s="43"/>
      <c r="M22" s="43"/>
      <c r="N22" s="43"/>
      <c r="O22" s="43"/>
      <c r="P22" s="43"/>
      <c r="Q22" s="43"/>
      <c r="R22" s="54"/>
      <c r="S22" s="55"/>
      <c r="T22" s="55"/>
      <c r="U22" s="55"/>
      <c r="V22" s="55"/>
      <c r="W22" s="55"/>
      <c r="X22" s="55"/>
      <c r="Y22" s="55"/>
      <c r="Z22" s="43"/>
      <c r="AA22" s="43"/>
      <c r="AB22" s="43"/>
      <c r="AC22" s="43"/>
      <c r="AD22" s="43"/>
      <c r="AE22" s="43"/>
      <c r="AF22" s="43"/>
    </row>
    <row r="23" spans="1:32" ht="15.75">
      <c r="A23" s="54"/>
      <c r="B23" s="55"/>
      <c r="C23" s="55"/>
      <c r="D23" s="55"/>
      <c r="E23" s="55"/>
      <c r="F23" s="55"/>
      <c r="G23" s="55"/>
      <c r="H23" s="55"/>
      <c r="I23" s="43"/>
      <c r="J23" s="43"/>
      <c r="K23" s="43"/>
      <c r="L23" s="43"/>
      <c r="M23" s="43"/>
      <c r="N23" s="43"/>
      <c r="O23" s="43"/>
      <c r="P23" s="43"/>
      <c r="Q23" s="43"/>
      <c r="R23" s="54"/>
      <c r="S23" s="55"/>
      <c r="T23" s="55"/>
      <c r="U23" s="55"/>
      <c r="V23" s="55"/>
      <c r="W23" s="55"/>
      <c r="X23" s="55"/>
      <c r="Y23" s="55"/>
      <c r="Z23" s="43"/>
      <c r="AA23" s="43"/>
      <c r="AB23" s="43"/>
      <c r="AC23" s="43"/>
      <c r="AD23" s="43"/>
      <c r="AE23" s="43"/>
      <c r="AF23" s="43"/>
    </row>
    <row r="24" spans="1:32" ht="15.75">
      <c r="A24" s="54"/>
      <c r="B24" s="55"/>
      <c r="C24" s="55"/>
      <c r="D24" s="55"/>
      <c r="E24" s="55"/>
      <c r="F24" s="55"/>
      <c r="G24" s="55"/>
      <c r="H24" s="55"/>
      <c r="I24" s="43"/>
      <c r="J24" s="43"/>
      <c r="K24" s="43"/>
      <c r="L24" s="43"/>
      <c r="M24" s="43"/>
      <c r="N24" s="43"/>
      <c r="O24" s="43"/>
      <c r="P24" s="43"/>
      <c r="Q24" s="43"/>
      <c r="R24" s="54"/>
      <c r="S24" s="55"/>
      <c r="T24" s="55"/>
      <c r="U24" s="55"/>
      <c r="V24" s="55"/>
      <c r="W24" s="55"/>
      <c r="X24" s="55"/>
      <c r="Y24" s="55"/>
      <c r="Z24" s="43"/>
      <c r="AA24" s="43"/>
      <c r="AB24" s="43"/>
      <c r="AC24" s="43"/>
      <c r="AD24" s="43"/>
      <c r="AE24" s="43"/>
      <c r="AF24" s="43"/>
    </row>
    <row r="26" spans="1:32" ht="15.75">
      <c r="A26" s="71" t="s">
        <v>124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 t="s">
        <v>122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</row>
    <row r="27" spans="1:32" ht="12.75">
      <c r="A27" s="73" t="s">
        <v>123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 t="s">
        <v>123</v>
      </c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</row>
    <row r="28" spans="1:32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ht="12.75">
      <c r="A29" s="69"/>
      <c r="B29" s="61" t="s">
        <v>104</v>
      </c>
      <c r="C29" s="61"/>
      <c r="D29" s="61" t="s">
        <v>105</v>
      </c>
      <c r="E29" s="61"/>
      <c r="F29" s="69" t="s">
        <v>106</v>
      </c>
      <c r="G29" s="69"/>
      <c r="H29" s="69"/>
      <c r="I29" s="69"/>
      <c r="J29" s="69"/>
      <c r="K29" s="69"/>
      <c r="L29" s="70" t="s">
        <v>107</v>
      </c>
      <c r="M29" s="70"/>
      <c r="N29" s="70"/>
      <c r="O29" s="70"/>
      <c r="P29" s="61" t="s">
        <v>108</v>
      </c>
      <c r="Q29" s="61"/>
      <c r="R29" s="64"/>
      <c r="S29" s="67" t="s">
        <v>104</v>
      </c>
      <c r="T29" s="61"/>
      <c r="U29" s="61" t="s">
        <v>105</v>
      </c>
      <c r="V29" s="61"/>
      <c r="W29" s="68" t="s">
        <v>106</v>
      </c>
      <c r="X29" s="68"/>
      <c r="Y29" s="68"/>
      <c r="Z29" s="68"/>
      <c r="AA29" s="68"/>
      <c r="AB29" s="68"/>
      <c r="AC29" s="61" t="s">
        <v>107</v>
      </c>
      <c r="AD29" s="61"/>
      <c r="AE29" s="61"/>
      <c r="AF29" s="61"/>
    </row>
    <row r="30" spans="1:32" ht="12.75">
      <c r="A30" s="69"/>
      <c r="B30" s="61"/>
      <c r="C30" s="61"/>
      <c r="D30" s="61"/>
      <c r="E30" s="61"/>
      <c r="F30" s="69" t="s">
        <v>109</v>
      </c>
      <c r="G30" s="69"/>
      <c r="H30" s="61" t="s">
        <v>110</v>
      </c>
      <c r="I30" s="61"/>
      <c r="J30" s="61" t="s">
        <v>111</v>
      </c>
      <c r="K30" s="61"/>
      <c r="L30" s="70" t="s">
        <v>109</v>
      </c>
      <c r="M30" s="70"/>
      <c r="N30" s="61" t="s">
        <v>112</v>
      </c>
      <c r="O30" s="61"/>
      <c r="P30" s="61"/>
      <c r="Q30" s="61"/>
      <c r="R30" s="65"/>
      <c r="S30" s="67"/>
      <c r="T30" s="61"/>
      <c r="U30" s="61"/>
      <c r="V30" s="61"/>
      <c r="W30" s="61" t="s">
        <v>109</v>
      </c>
      <c r="X30" s="61"/>
      <c r="Y30" s="61" t="s">
        <v>110</v>
      </c>
      <c r="Z30" s="61"/>
      <c r="AA30" s="61" t="s">
        <v>111</v>
      </c>
      <c r="AB30" s="61"/>
      <c r="AC30" s="61" t="s">
        <v>109</v>
      </c>
      <c r="AD30" s="61"/>
      <c r="AE30" s="61" t="s">
        <v>112</v>
      </c>
      <c r="AF30" s="61"/>
    </row>
    <row r="31" spans="1:32" ht="12.75">
      <c r="A31" s="69"/>
      <c r="B31" s="61"/>
      <c r="C31" s="61"/>
      <c r="D31" s="61"/>
      <c r="E31" s="61"/>
      <c r="F31" s="69"/>
      <c r="G31" s="69"/>
      <c r="H31" s="61"/>
      <c r="I31" s="61"/>
      <c r="J31" s="61"/>
      <c r="K31" s="61"/>
      <c r="L31" s="70"/>
      <c r="M31" s="70"/>
      <c r="N31" s="61"/>
      <c r="O31" s="61"/>
      <c r="P31" s="61"/>
      <c r="Q31" s="61"/>
      <c r="R31" s="65"/>
      <c r="S31" s="67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42.75" customHeight="1">
      <c r="A32" s="69"/>
      <c r="B32" s="61"/>
      <c r="C32" s="61"/>
      <c r="D32" s="61"/>
      <c r="E32" s="61"/>
      <c r="F32" s="69"/>
      <c r="G32" s="69"/>
      <c r="H32" s="61"/>
      <c r="I32" s="61"/>
      <c r="J32" s="61"/>
      <c r="K32" s="61"/>
      <c r="L32" s="70"/>
      <c r="M32" s="70"/>
      <c r="N32" s="61"/>
      <c r="O32" s="61"/>
      <c r="P32" s="61"/>
      <c r="Q32" s="61"/>
      <c r="R32" s="65"/>
      <c r="S32" s="67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78.75">
      <c r="A33" s="69"/>
      <c r="B33" s="61"/>
      <c r="C33" s="61"/>
      <c r="D33" s="61"/>
      <c r="E33" s="61"/>
      <c r="F33" s="69"/>
      <c r="G33" s="69"/>
      <c r="H33" s="61"/>
      <c r="I33" s="61"/>
      <c r="J33" s="61"/>
      <c r="K33" s="61"/>
      <c r="L33" s="70"/>
      <c r="M33" s="70"/>
      <c r="N33" s="61"/>
      <c r="O33" s="61"/>
      <c r="P33" s="61"/>
      <c r="Q33" s="61"/>
      <c r="R33" s="65"/>
      <c r="S33" s="51" t="s">
        <v>113</v>
      </c>
      <c r="T33" s="45" t="s">
        <v>114</v>
      </c>
      <c r="U33" s="45" t="s">
        <v>113</v>
      </c>
      <c r="V33" s="45" t="s">
        <v>114</v>
      </c>
      <c r="W33" s="45" t="s">
        <v>113</v>
      </c>
      <c r="X33" s="45" t="s">
        <v>114</v>
      </c>
      <c r="Y33" s="45" t="s">
        <v>113</v>
      </c>
      <c r="Z33" s="45" t="s">
        <v>114</v>
      </c>
      <c r="AA33" s="45" t="s">
        <v>113</v>
      </c>
      <c r="AB33" s="45" t="s">
        <v>114</v>
      </c>
      <c r="AC33" s="45" t="s">
        <v>113</v>
      </c>
      <c r="AD33" s="45" t="s">
        <v>114</v>
      </c>
      <c r="AE33" s="45" t="s">
        <v>113</v>
      </c>
      <c r="AF33" s="45" t="s">
        <v>114</v>
      </c>
    </row>
    <row r="34" spans="1:32" ht="56.25">
      <c r="A34" s="69"/>
      <c r="B34" s="46" t="s">
        <v>115</v>
      </c>
      <c r="C34" s="46" t="s">
        <v>116</v>
      </c>
      <c r="D34" s="46" t="s">
        <v>115</v>
      </c>
      <c r="E34" s="46" t="s">
        <v>116</v>
      </c>
      <c r="F34" s="46" t="s">
        <v>115</v>
      </c>
      <c r="G34" s="46" t="s">
        <v>116</v>
      </c>
      <c r="H34" s="46" t="s">
        <v>115</v>
      </c>
      <c r="I34" s="46" t="s">
        <v>116</v>
      </c>
      <c r="J34" s="46" t="s">
        <v>115</v>
      </c>
      <c r="K34" s="46" t="s">
        <v>116</v>
      </c>
      <c r="L34" s="46" t="s">
        <v>115</v>
      </c>
      <c r="M34" s="46" t="s">
        <v>116</v>
      </c>
      <c r="N34" s="46" t="s">
        <v>115</v>
      </c>
      <c r="O34" s="46" t="s">
        <v>116</v>
      </c>
      <c r="P34" s="46" t="s">
        <v>115</v>
      </c>
      <c r="Q34" s="46" t="s">
        <v>116</v>
      </c>
      <c r="R34" s="65"/>
      <c r="S34" s="51">
        <v>1</v>
      </c>
      <c r="T34" s="45">
        <v>2</v>
      </c>
      <c r="U34" s="45">
        <v>3</v>
      </c>
      <c r="V34" s="45">
        <v>4</v>
      </c>
      <c r="W34" s="45">
        <v>5</v>
      </c>
      <c r="X34" s="45">
        <v>6</v>
      </c>
      <c r="Y34" s="45">
        <v>7</v>
      </c>
      <c r="Z34" s="45">
        <v>8</v>
      </c>
      <c r="AA34" s="45">
        <v>9</v>
      </c>
      <c r="AB34" s="45">
        <v>10</v>
      </c>
      <c r="AC34" s="45">
        <v>11</v>
      </c>
      <c r="AD34" s="45">
        <v>12</v>
      </c>
      <c r="AE34" s="45">
        <v>13</v>
      </c>
      <c r="AF34" s="45">
        <v>14</v>
      </c>
    </row>
    <row r="35" spans="1:32" ht="12.75">
      <c r="A35" s="69"/>
      <c r="B35" s="44">
        <v>1</v>
      </c>
      <c r="C35" s="47">
        <v>2</v>
      </c>
      <c r="D35" s="47">
        <v>3</v>
      </c>
      <c r="E35" s="47">
        <v>4</v>
      </c>
      <c r="F35" s="47">
        <v>5</v>
      </c>
      <c r="G35" s="47">
        <v>6</v>
      </c>
      <c r="H35" s="47">
        <v>7</v>
      </c>
      <c r="I35" s="47">
        <v>8</v>
      </c>
      <c r="J35" s="47">
        <v>9</v>
      </c>
      <c r="K35" s="47">
        <v>10</v>
      </c>
      <c r="L35" s="47">
        <v>11</v>
      </c>
      <c r="M35" s="47">
        <v>12</v>
      </c>
      <c r="N35" s="47">
        <v>13</v>
      </c>
      <c r="O35" s="47">
        <v>14</v>
      </c>
      <c r="P35" s="47">
        <v>15</v>
      </c>
      <c r="Q35" s="47">
        <v>16</v>
      </c>
      <c r="R35" s="66"/>
      <c r="S35" s="52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22.5">
      <c r="A36" s="46" t="s">
        <v>117</v>
      </c>
      <c r="B36" s="44">
        <v>18</v>
      </c>
      <c r="C36" s="48">
        <v>3.4</v>
      </c>
      <c r="D36" s="50">
        <v>718</v>
      </c>
      <c r="E36" s="48">
        <v>1420</v>
      </c>
      <c r="F36" s="49">
        <v>2584</v>
      </c>
      <c r="G36" s="48">
        <v>9527.3</v>
      </c>
      <c r="H36" s="49">
        <v>2584</v>
      </c>
      <c r="I36" s="48">
        <v>8527.3</v>
      </c>
      <c r="J36" s="48">
        <v>0</v>
      </c>
      <c r="K36" s="48">
        <v>0</v>
      </c>
      <c r="L36" s="49">
        <v>89</v>
      </c>
      <c r="M36" s="48">
        <v>14.8</v>
      </c>
      <c r="N36" s="48">
        <v>0</v>
      </c>
      <c r="O36" s="48">
        <v>0</v>
      </c>
      <c r="P36" s="49">
        <v>3409</v>
      </c>
      <c r="Q36" s="48">
        <v>10965.5</v>
      </c>
      <c r="R36" s="53" t="s">
        <v>118</v>
      </c>
      <c r="S36" s="48">
        <v>0.53</v>
      </c>
      <c r="T36" s="48">
        <v>0.03</v>
      </c>
      <c r="U36" s="48">
        <f>D36*100/P36</f>
        <v>21.061894983866235</v>
      </c>
      <c r="V36" s="48">
        <f>E36*100/Q36</f>
        <v>12.949705895763987</v>
      </c>
      <c r="W36" s="48">
        <f>F36*100/P36</f>
        <v>75.79935464945731</v>
      </c>
      <c r="X36" s="48">
        <f>G36*100/Q36</f>
        <v>86.88431900050156</v>
      </c>
      <c r="Y36" s="48">
        <f>H36*100/P36</f>
        <v>75.79935464945731</v>
      </c>
      <c r="Z36" s="48">
        <v>86.88</v>
      </c>
      <c r="AA36" s="48">
        <f>J36*100/P36</f>
        <v>0</v>
      </c>
      <c r="AB36" s="48">
        <f>K36*100/Q36</f>
        <v>0</v>
      </c>
      <c r="AC36" s="48">
        <f>L36*100/P36</f>
        <v>2.610736286300968</v>
      </c>
      <c r="AD36" s="48">
        <f>M36*100/Q36</f>
        <v>0.13496876567415986</v>
      </c>
      <c r="AE36" s="48">
        <f>N36*100/P36</f>
        <v>0</v>
      </c>
      <c r="AF36" s="48">
        <f>O36*100/Q36</f>
        <v>0</v>
      </c>
    </row>
    <row r="37" spans="1:32" ht="15.75">
      <c r="A37" s="62" t="s">
        <v>119</v>
      </c>
      <c r="B37" s="63"/>
      <c r="C37" s="63"/>
      <c r="D37" s="63"/>
      <c r="E37" s="63"/>
      <c r="F37" s="63"/>
      <c r="G37" s="63"/>
      <c r="H37" s="63"/>
      <c r="I37" s="43"/>
      <c r="J37" s="43"/>
      <c r="K37" s="43"/>
      <c r="L37" s="43"/>
      <c r="M37" s="43"/>
      <c r="N37" s="43"/>
      <c r="O37" s="43"/>
      <c r="P37" s="43"/>
      <c r="Q37" s="43"/>
      <c r="R37" s="62" t="s">
        <v>119</v>
      </c>
      <c r="S37" s="63"/>
      <c r="T37" s="63"/>
      <c r="U37" s="63"/>
      <c r="V37" s="63"/>
      <c r="W37" s="63"/>
      <c r="X37" s="63"/>
      <c r="Y37" s="63"/>
      <c r="Z37" s="43"/>
      <c r="AA37" s="43"/>
      <c r="AB37" s="43"/>
      <c r="AC37" s="43"/>
      <c r="AD37" s="43"/>
      <c r="AE37" s="43"/>
      <c r="AF37" s="43"/>
    </row>
  </sheetData>
  <sheetProtection/>
  <mergeCells count="54">
    <mergeCell ref="Y5:Z7"/>
    <mergeCell ref="A1:Q1"/>
    <mergeCell ref="R1:AF1"/>
    <mergeCell ref="A4:A10"/>
    <mergeCell ref="B4:C8"/>
    <mergeCell ref="D4:E8"/>
    <mergeCell ref="F4:K4"/>
    <mergeCell ref="L4:O4"/>
    <mergeCell ref="P4:Q8"/>
    <mergeCell ref="R4:R10"/>
    <mergeCell ref="F5:G8"/>
    <mergeCell ref="H5:I8"/>
    <mergeCell ref="J5:K8"/>
    <mergeCell ref="L5:M8"/>
    <mergeCell ref="N5:O8"/>
    <mergeCell ref="W5:X7"/>
    <mergeCell ref="S4:T7"/>
    <mergeCell ref="AA5:AB7"/>
    <mergeCell ref="AC5:AD7"/>
    <mergeCell ref="AE5:AF7"/>
    <mergeCell ref="A12:H12"/>
    <mergeCell ref="R12:Y12"/>
    <mergeCell ref="A2:Q2"/>
    <mergeCell ref="R2:AF2"/>
    <mergeCell ref="U4:V7"/>
    <mergeCell ref="W4:AB4"/>
    <mergeCell ref="AC4:AF4"/>
    <mergeCell ref="AA30:AB32"/>
    <mergeCell ref="A26:Q26"/>
    <mergeCell ref="R26:AF26"/>
    <mergeCell ref="A27:Q27"/>
    <mergeCell ref="R27:AF27"/>
    <mergeCell ref="A29:A35"/>
    <mergeCell ref="B29:C33"/>
    <mergeCell ref="D29:E33"/>
    <mergeCell ref="F29:K29"/>
    <mergeCell ref="L29:O29"/>
    <mergeCell ref="H30:I33"/>
    <mergeCell ref="J30:K33"/>
    <mergeCell ref="L30:M33"/>
    <mergeCell ref="N30:O33"/>
    <mergeCell ref="W30:X32"/>
    <mergeCell ref="Y30:Z32"/>
    <mergeCell ref="P29:Q33"/>
    <mergeCell ref="AC30:AD32"/>
    <mergeCell ref="AE30:AF32"/>
    <mergeCell ref="A37:H37"/>
    <mergeCell ref="R37:Y37"/>
    <mergeCell ref="R29:R35"/>
    <mergeCell ref="S29:T32"/>
    <mergeCell ref="U29:V32"/>
    <mergeCell ref="W29:AB29"/>
    <mergeCell ref="AC29:AF29"/>
    <mergeCell ref="F30:G33"/>
  </mergeCells>
  <printOptions/>
  <pageMargins left="0.1968503937007874" right="0.1968503937007874" top="0.7480314960629921" bottom="0.7480314960629921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Таблицы к методическим указаниям по подготовке обзора состояния конкурентной среды на рынке услуг по управлению многоквартирными домами в городах</dc:title>
  <dc:subject/>
  <dc:creator>1</dc:creator>
  <cp:keywords/>
  <dc:description/>
  <cp:lastModifiedBy>to18-klementeva</cp:lastModifiedBy>
  <cp:lastPrinted>2013-09-02T12:05:07Z</cp:lastPrinted>
  <dcterms:created xsi:type="dcterms:W3CDTF">2008-09-17T06:35:24Z</dcterms:created>
  <dcterms:modified xsi:type="dcterms:W3CDTF">2013-09-04T04:38:51Z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Управление контроля ЖКХ, строительства и природных ресурсов</vt:lpwstr>
  </property>
  <property fmtid="{D5CDD505-2E9C-101B-9397-08002B2CF9AE}" pid="3" name="Анализ (обзор)">
    <vt:lpwstr>Обзор состояния конкурентной среды на рынке услуг по управлению многоквартирными домами в городах</vt:lpwstr>
  </property>
  <property fmtid="{D5CDD505-2E9C-101B-9397-08002B2CF9AE}" pid="4" name="Отрасль">
    <vt:lpwstr>Жилищно-коммунальное хозяйство</vt:lpwstr>
  </property>
  <property fmtid="{D5CDD505-2E9C-101B-9397-08002B2CF9AE}" pid="5" name="Status">
    <vt:lpwstr>Окончательный</vt:lpwstr>
  </property>
  <property fmtid="{D5CDD505-2E9C-101B-9397-08002B2CF9AE}" pid="6" name="SPSDescription">
    <vt:lpwstr>Таблицы к методическим указаниям по подготовке обзора состояния конкурентной среды на рынке услуг по управлению многоквартирными домами в городах</vt:lpwstr>
  </property>
</Properties>
</file>